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15" yWindow="-15" windowWidth="19440" windowHeight="6150" activeTab="1"/>
  </bookViews>
  <sheets>
    <sheet name="Титульный лист" sheetId="14" r:id="rId1"/>
    <sheet name="паспорт" sheetId="1" r:id="rId2"/>
  </sheets>
  <calcPr calcId="125725"/>
</workbook>
</file>

<file path=xl/calcChain.xml><?xml version="1.0" encoding="utf-8"?>
<calcChain xmlns="http://schemas.openxmlformats.org/spreadsheetml/2006/main">
  <c r="D179" i="1"/>
  <c r="D174"/>
  <c r="D169"/>
  <c r="D168" s="1"/>
  <c r="D751"/>
  <c r="D750"/>
  <c r="D749"/>
  <c r="D745"/>
  <c r="D744"/>
  <c r="D743"/>
  <c r="D736"/>
  <c r="D133"/>
  <c r="D50"/>
  <c r="D44"/>
  <c r="D568"/>
  <c r="A660"/>
  <c r="D43" l="1"/>
  <c r="D67" s="1"/>
  <c r="D742"/>
  <c r="D748"/>
  <c r="A196"/>
  <c r="A659"/>
  <c r="A658"/>
  <c r="A657"/>
  <c r="A656"/>
  <c r="A655"/>
  <c r="A219"/>
  <c r="A200"/>
  <c r="A199"/>
  <c r="A198"/>
  <c r="A197"/>
  <c r="A195"/>
  <c r="A193"/>
  <c r="A192"/>
  <c r="A191"/>
</calcChain>
</file>

<file path=xl/sharedStrings.xml><?xml version="1.0" encoding="utf-8"?>
<sst xmlns="http://schemas.openxmlformats.org/spreadsheetml/2006/main" count="1394" uniqueCount="707">
  <si>
    <r>
      <t>Муниципальные услуги, представляющиеся образовательными организациями, реализующими программу дошкольного образования в электронном виде посредством Единого портала государственных и муниципальных услуг</t>
    </r>
    <r>
      <rPr>
        <b/>
        <sz val="12"/>
        <rFont val="Times New Roman"/>
        <family val="1"/>
        <charset val="204"/>
      </rPr>
      <t xml:space="preserve"> </t>
    </r>
    <r>
      <rPr>
        <i/>
        <sz val="12"/>
        <rFont val="Times New Roman"/>
        <family val="1"/>
        <charset val="204"/>
      </rPr>
      <t>(количество)</t>
    </r>
  </si>
  <si>
    <r>
      <t>Образовательные организации, реализующие программу дошкольного образования, производящие зачисление в образовательную организацию детей посредством электронной очереди при муниципальном образовании</t>
    </r>
    <r>
      <rPr>
        <b/>
        <sz val="12"/>
        <rFont val="Times New Roman"/>
        <family val="1"/>
        <charset val="204"/>
      </rPr>
      <t xml:space="preserve"> </t>
    </r>
    <r>
      <rPr>
        <i/>
        <sz val="12"/>
        <rFont val="Times New Roman"/>
        <family val="1"/>
        <charset val="204"/>
      </rPr>
      <t>(количество)</t>
    </r>
  </si>
  <si>
    <r>
      <t xml:space="preserve">Образовательные организации, реализующие программу дошкольного образования, имеющие свои официальные сайты </t>
    </r>
    <r>
      <rPr>
        <i/>
        <sz val="12"/>
        <rFont val="Times New Roman"/>
        <family val="1"/>
        <charset val="204"/>
      </rPr>
      <t>(количество)</t>
    </r>
  </si>
  <si>
    <r>
      <t xml:space="preserve">ОБЪЕКТЫ КУЛЬТУРНОГО НАСЛЕДИЯ </t>
    </r>
    <r>
      <rPr>
        <sz val="12"/>
        <color indexed="8"/>
        <rFont val="Times New Roman"/>
        <family val="1"/>
        <charset val="204"/>
      </rPr>
      <t>(</t>
    </r>
    <r>
      <rPr>
        <i/>
        <sz val="12"/>
        <color indexed="8"/>
        <rFont val="Times New Roman"/>
        <family val="1"/>
        <charset val="204"/>
      </rPr>
      <t>находящиеся в муниципальной собственности и требующие консервации или реставрации, в общем количестве объектов культурного наследия, находящихся в муниципальной собственности)</t>
    </r>
  </si>
  <si>
    <r>
      <t xml:space="preserve">ТУРИСТСКО-РЕКРЕАЦИОННЫЙ КОМПЛЕКС </t>
    </r>
    <r>
      <rPr>
        <sz val="12"/>
        <color indexed="8"/>
        <rFont val="Times New Roman"/>
        <family val="1"/>
        <charset val="204"/>
      </rPr>
      <t>(</t>
    </r>
    <r>
      <rPr>
        <i/>
        <sz val="12"/>
        <color indexed="8"/>
        <rFont val="Times New Roman"/>
        <family val="1"/>
        <charset val="204"/>
      </rPr>
      <t>обеспечение объектами инженерной инфраструктуры)</t>
    </r>
  </si>
  <si>
    <t>Численность граждан, организованных групп, учавствующих в экскурсионных маршрутах и мероприятиях в сфере паломнического туризма</t>
  </si>
  <si>
    <t xml:space="preserve">Численность граждан России, въезжающих на территорию муниципального образования с туристскими целями </t>
  </si>
  <si>
    <t xml:space="preserve">Численность иностранных граждан, въезжающих на территорию муниципального образования с туристскими целями </t>
  </si>
  <si>
    <t>объем оказанных населению туристских услуг, в том числе платных</t>
  </si>
  <si>
    <t>объем оказанных населению услуг гостиниц и аналогичных средств размещения</t>
  </si>
  <si>
    <t>единиц</t>
  </si>
  <si>
    <t>тыс.руб.</t>
  </si>
  <si>
    <t>руб. на 1 жителя</t>
  </si>
  <si>
    <t>т/год (м3/год)</t>
  </si>
  <si>
    <t>руб./год</t>
  </si>
  <si>
    <t>га/10 тыс.чел.</t>
  </si>
  <si>
    <t xml:space="preserve"> тыс. кв. м.</t>
  </si>
  <si>
    <t xml:space="preserve"> тыс. кв. м./год</t>
  </si>
  <si>
    <t>тыс. км</t>
  </si>
  <si>
    <t>единиц/ тыс. кв. м.</t>
  </si>
  <si>
    <t xml:space="preserve"> чел.</t>
  </si>
  <si>
    <t xml:space="preserve">удельный вес детей инвалидов в общей численности воспитанников, образовательных организаций, реализующих программу дошкольного образования </t>
  </si>
  <si>
    <t>удельный вес детей инвалидов в общей численности воспитанников, образовательных организаций, реализующих программу дошкольного образования</t>
  </si>
  <si>
    <t>руб.</t>
  </si>
  <si>
    <r>
      <t xml:space="preserve">Интернет </t>
    </r>
    <r>
      <rPr>
        <i/>
        <sz val="11"/>
        <rFont val="Times New Roman"/>
        <family val="1"/>
        <charset val="204"/>
      </rPr>
      <t>(количество подключенных)в том числе обеспечивающих контент-фильтрацию Интернет-трафика</t>
    </r>
  </si>
  <si>
    <t>число посещений в смену</t>
  </si>
  <si>
    <t>число читателей</t>
  </si>
  <si>
    <t>число участников</t>
  </si>
  <si>
    <t>число учащихся</t>
  </si>
  <si>
    <t>число зрителей/число участников</t>
  </si>
  <si>
    <t>число мест в залах</t>
  </si>
  <si>
    <t>доля доступных для людей с ограниченными физическими возможностями объектов туристской индустрии и экскурсионных объектов в общем объёме объектов туристской индустрии и экскурсионных объектовы, расположенных в муниципальном образовании</t>
  </si>
  <si>
    <t>тыс.куб.м/год</t>
  </si>
  <si>
    <t>тыс.т./год</t>
  </si>
  <si>
    <t>млн.куб.м/год</t>
  </si>
  <si>
    <t>тыс.кВт х ч/год</t>
  </si>
  <si>
    <t>га</t>
  </si>
  <si>
    <t xml:space="preserve">Административный центр </t>
  </si>
  <si>
    <t>ОБЩАЯ ХАРАКТЕРИСТИКА (муниципальный район)</t>
  </si>
  <si>
    <t>Контактная информация</t>
  </si>
  <si>
    <t>Почтовый индекс</t>
  </si>
  <si>
    <t xml:space="preserve">Телефонный код района </t>
  </si>
  <si>
    <t>Адрес электронной почты</t>
  </si>
  <si>
    <t>Почтовый адрес администрации муниципального района</t>
  </si>
  <si>
    <t>показатель</t>
  </si>
  <si>
    <t>значение</t>
  </si>
  <si>
    <t>Историческая справка</t>
  </si>
  <si>
    <t>Памятники архитектуры/туристические маршруты</t>
  </si>
  <si>
    <t>Административно-территориальное деление</t>
  </si>
  <si>
    <t>поселения</t>
  </si>
  <si>
    <t>населенные пункты</t>
  </si>
  <si>
    <t>Муниципальные финансы</t>
  </si>
  <si>
    <t>Муниципальная собственность</t>
  </si>
  <si>
    <t>Население</t>
  </si>
  <si>
    <t>демография</t>
  </si>
  <si>
    <t>занятость</t>
  </si>
  <si>
    <t>СМИ</t>
  </si>
  <si>
    <t>Природно –географическая характеристика</t>
  </si>
  <si>
    <t>расположение</t>
  </si>
  <si>
    <t>границы</t>
  </si>
  <si>
    <t>площадь</t>
  </si>
  <si>
    <t>заповедники</t>
  </si>
  <si>
    <t>климатические условия</t>
  </si>
  <si>
    <t>транспортное удаление административного центра муниципального образования</t>
  </si>
  <si>
    <t>от ближайшей ж/д станции</t>
  </si>
  <si>
    <t>от ближайшего аэропорта</t>
  </si>
  <si>
    <t>от речного порта (причала)</t>
  </si>
  <si>
    <t>природные ресурсы</t>
  </si>
  <si>
    <t>минерально-сырьевые</t>
  </si>
  <si>
    <t>реки / озёра/ болота</t>
  </si>
  <si>
    <t>животный мир</t>
  </si>
  <si>
    <t>леса</t>
  </si>
  <si>
    <t>др.</t>
  </si>
  <si>
    <t>МУНИЦИПАЛЬНЫЕ ФИНАНСЫ</t>
  </si>
  <si>
    <t>Поступило налоговых доходов в бюджетную систему РФ от налогоплательщиков муниципального образования - всего</t>
  </si>
  <si>
    <t>Доходы местного бюджета - всего</t>
  </si>
  <si>
    <t>налог на доходы физических лиц</t>
  </si>
  <si>
    <t>налоги на совокупный доход</t>
  </si>
  <si>
    <t>налоги на имущество физических лиц</t>
  </si>
  <si>
    <t>земельный налог</t>
  </si>
  <si>
    <t>прочие налоги, пошлины и сборы</t>
  </si>
  <si>
    <t>арендная плата за земли</t>
  </si>
  <si>
    <t>доходы от сдачи в аренду муниципальной собственности</t>
  </si>
  <si>
    <t>прочие неналоговые доходы</t>
  </si>
  <si>
    <t>из них на:</t>
  </si>
  <si>
    <t xml:space="preserve">общегосударственные вопросы </t>
  </si>
  <si>
    <t xml:space="preserve">национальную оборону </t>
  </si>
  <si>
    <t xml:space="preserve">национальную безопасность и правоохранительную деятельность </t>
  </si>
  <si>
    <t xml:space="preserve">национальную экономику </t>
  </si>
  <si>
    <t xml:space="preserve">жилищно-коммунальное хозяйство </t>
  </si>
  <si>
    <t xml:space="preserve">охрану окружающей среды </t>
  </si>
  <si>
    <t>образование</t>
  </si>
  <si>
    <t>культуру</t>
  </si>
  <si>
    <t xml:space="preserve">здравоохранение и спорт </t>
  </si>
  <si>
    <t xml:space="preserve">социальную политику </t>
  </si>
  <si>
    <t>ПЕРСПЕКТИВНОЕ РАЗВИТИЕ</t>
  </si>
  <si>
    <t>ПРИОРИТЕТНЫЕ ПРОЕКТЫ</t>
  </si>
  <si>
    <t>ОБЪЁМЫ ФИНАНСИРОВАНИЯ</t>
  </si>
  <si>
    <t>ЭТАПЫ РЕАЛИЗАЦИИ</t>
  </si>
  <si>
    <t>ГОСУДАРСТВЕННЫЕ (МУНИЦИПАЛЬНЫЕ) ПРОГРАММЫ</t>
  </si>
  <si>
    <t>ФЕДЕРАЛЬНЫЕ ПРОГРАММЫ</t>
  </si>
  <si>
    <t>удельный вес расходов на реализацию программ в бюджете муниципального образования</t>
  </si>
  <si>
    <t>количество программ</t>
  </si>
  <si>
    <t>наименование программы</t>
  </si>
  <si>
    <t xml:space="preserve">объем бюджетных ассигнований, предусмотренных на реализацию программ в местном бюджете за счёт средств бюджетов различных уровней </t>
  </si>
  <si>
    <t>объем бюджетных ассигнований, предусмотренных на реализацию муниципальных программ в местном бюджете за счёт средств бюджетов различных уровней (с 2015 года)</t>
  </si>
  <si>
    <t>удельный вес расходов на реализацию муниципальных программ в бюджете муниципального образования (с 2015 года)</t>
  </si>
  <si>
    <t>РЕГИОНАЛЬНЫЕ ПРОГРАММЫ</t>
  </si>
  <si>
    <t>РАЙОННЫЕ /ГОРОДСКИЕ ПРОГРАММЫ</t>
  </si>
  <si>
    <t>ПРОГРАММА  СОЦИАЛЬНО-ЭКОНОМИЧЕСКОГО РАЗВИТИЯ</t>
  </si>
  <si>
    <t>ИНВЕСТИЦИИ</t>
  </si>
  <si>
    <t>АГРОПРОМЫШЛЕННЫЙ КОМПЛЕКС И ПРИРОДОПОЛЬЗОВАНИЕ</t>
  </si>
  <si>
    <t>СЕЛЬСКОЕ ХОЗЯЙСТВО</t>
  </si>
  <si>
    <t>рыболовство</t>
  </si>
  <si>
    <t>животноводство</t>
  </si>
  <si>
    <t>растениеводство</t>
  </si>
  <si>
    <t>ЗЕМЕЛЬНЫЕ РЕСУРСЫ</t>
  </si>
  <si>
    <t>водное хозяйство</t>
  </si>
  <si>
    <t>лесное хозяйство</t>
  </si>
  <si>
    <t>земли населённых пунктов</t>
  </si>
  <si>
    <t>земли сельскохозяйственного назначения</t>
  </si>
  <si>
    <t>особо охраняемые территории</t>
  </si>
  <si>
    <t>ЭКОЛОГИЯ</t>
  </si>
  <si>
    <t>Количество предприятий, выбрасывающих загрязненные вещества в атмосферу</t>
  </si>
  <si>
    <t>Количество предприятий, имеющих ПГУ</t>
  </si>
  <si>
    <t>Количество предприятий, имеющих разрешение на выброс</t>
  </si>
  <si>
    <t>Объем выброшенных в атмосферу загрязняющих веществ</t>
  </si>
  <si>
    <t>от промышленных предприятий</t>
  </si>
  <si>
    <t>от транспорта</t>
  </si>
  <si>
    <t>от предприятий ЖКХ</t>
  </si>
  <si>
    <t>Индекс загрязнения атмосферы</t>
  </si>
  <si>
    <t>Объем уловленных и обезвреженных загрязняющих веществ</t>
  </si>
  <si>
    <t>Количество предприятий, сбрасывающих неочищенные и недостаточно очищенные сточные воды в водоемы и на рельеф местности</t>
  </si>
  <si>
    <t>Количество предприятий, имеющих решение о предоставлении водного объекта в пользование</t>
  </si>
  <si>
    <t>Объем сброса сточных вод</t>
  </si>
  <si>
    <t>нормативно очищенных</t>
  </si>
  <si>
    <r>
      <t>неочищенных</t>
    </r>
    <r>
      <rPr>
        <sz val="12"/>
        <color indexed="8"/>
        <rFont val="Vrinda"/>
        <family val="2"/>
      </rPr>
      <t xml:space="preserve"> </t>
    </r>
    <r>
      <rPr>
        <sz val="12"/>
        <color indexed="8"/>
        <rFont val="Times New Roman"/>
        <family val="1"/>
        <charset val="204"/>
      </rPr>
      <t>и</t>
    </r>
    <r>
      <rPr>
        <sz val="12"/>
        <color indexed="8"/>
        <rFont val="Vrinda"/>
        <family val="2"/>
      </rPr>
      <t xml:space="preserve"> </t>
    </r>
    <r>
      <rPr>
        <sz val="12"/>
        <color indexed="8"/>
        <rFont val="Times New Roman"/>
        <family val="1"/>
        <charset val="204"/>
      </rPr>
      <t>недостаточно</t>
    </r>
    <r>
      <rPr>
        <sz val="12"/>
        <color indexed="8"/>
        <rFont val="Vrinda"/>
        <family val="2"/>
      </rPr>
      <t xml:space="preserve"> </t>
    </r>
  </si>
  <si>
    <t>Наличие очистных сооружений</t>
  </si>
  <si>
    <t>количество</t>
  </si>
  <si>
    <t>суммарная мощность</t>
  </si>
  <si>
    <t>Сумма платежей предприятий муниципального образования за загрязнение окружающей среды</t>
  </si>
  <si>
    <t>Наличие организованной системы сбора, вывоза, утилизации и размещения отходов</t>
  </si>
  <si>
    <t>Наличие полигонов ТБО, отвечающих требованиям природоохранного законодательства РФ</t>
  </si>
  <si>
    <t>Наличие объектов накопления и сортировки отходов</t>
  </si>
  <si>
    <t>Количество юридических лиц и индивидуальных предпринимателей, осуществляющих сбор, вывоз, размещение и захоронение отходов</t>
  </si>
  <si>
    <t>Объём образованных отходов производства и потребления</t>
  </si>
  <si>
    <t>от предприятия</t>
  </si>
  <si>
    <t>от населения</t>
  </si>
  <si>
    <t>Объём отходов производства и потребления, извлечённых для вторичной переработки</t>
  </si>
  <si>
    <t>Количество юридических лиц и индивидуальных предпринимателей, осуществляющих сортировку, обезвреживание, утилизацию и переработку отходов производства и потребления</t>
  </si>
  <si>
    <t xml:space="preserve">СТРОИТЕЛЬСТВО И ИНФРАСТРУКТУРА </t>
  </si>
  <si>
    <t>СТРОИТЕЛЬСТВО</t>
  </si>
  <si>
    <t>ДОРОГИ</t>
  </si>
  <si>
    <t>ТРАНСПОРТ И СВЯЗЬ</t>
  </si>
  <si>
    <t>КОММУНАЛЬНАЯ ИНФРАСТРУКТУРА</t>
  </si>
  <si>
    <t>ЖИЛИЩНЫЙ ФОНД</t>
  </si>
  <si>
    <t>БЛАГОУСТРОЙСТВО</t>
  </si>
  <si>
    <t>ПЛОЩАДЬ ЗЕМЕЛЬНЫХ УЧАСТКОВ, ПРЕДОСТАВЛЕННЫХ ДЛЯ СТРОИТЕЛЬСТВА</t>
  </si>
  <si>
    <t>промышленное строительство</t>
  </si>
  <si>
    <t>развитие застроенных территорий</t>
  </si>
  <si>
    <t>здания</t>
  </si>
  <si>
    <t>индивидуальное строительство</t>
  </si>
  <si>
    <t>комплексное освоение</t>
  </si>
  <si>
    <t>для объектов жилищного строительства – в  теч. 3 лет с момента предоставления зем. уч-ка</t>
  </si>
  <si>
    <t>для объектов капитального строительства – в теч. 5 лет с момента предоставления зем. уч-ка</t>
  </si>
  <si>
    <t>ВВОД ЖИЛЬЯ</t>
  </si>
  <si>
    <t>общая площадь</t>
  </si>
  <si>
    <t>многоквартирный жилищный фонд</t>
  </si>
  <si>
    <t>из него жильё, соответствующее стандартам  экономического класса</t>
  </si>
  <si>
    <t>введено жилых зданий за счёт средств</t>
  </si>
  <si>
    <t>Федерального бюджета</t>
  </si>
  <si>
    <t>Областного бюджета</t>
  </si>
  <si>
    <t>Местного бюджета</t>
  </si>
  <si>
    <t>индивидуальный жилищный фонд</t>
  </si>
  <si>
    <t>для целей коммерческого найма</t>
  </si>
  <si>
    <t>в собственности муниципальных районов</t>
  </si>
  <si>
    <t>с асфальтобетонным покрытием</t>
  </si>
  <si>
    <t>с цементно-бетонным покрытием</t>
  </si>
  <si>
    <t>с гравийным покрытием</t>
  </si>
  <si>
    <t xml:space="preserve">грунтовые дороги </t>
  </si>
  <si>
    <t>в собственности поселений</t>
  </si>
  <si>
    <t>протяженность дорог, в отношении которых проведён текущий ремонт</t>
  </si>
  <si>
    <t>протяженность дорог, в отношении которых проведён капитальный ремонт</t>
  </si>
  <si>
    <t>ТРАНСПОРТ</t>
  </si>
  <si>
    <t>Воздушный</t>
  </si>
  <si>
    <t>СВЯЗЬ</t>
  </si>
  <si>
    <t>ЭЛЕКТРОСНАБЖЕНИЕ</t>
  </si>
  <si>
    <t>Общая протяженность электрических сетей</t>
  </si>
  <si>
    <t>Количество домовладений (квартир), имеющих техническую возможность присоединения к сетям электроснабжения</t>
  </si>
  <si>
    <t>Количество домовладений (квартир), подключенных к сетям централизованного электроснабжения</t>
  </si>
  <si>
    <t>Количество домовладений (квартир), подключенных к сетям от локальных источников электроснабжения (ДЭС, ГТЭС, ГПЭС)</t>
  </si>
  <si>
    <t>Количество домовладений (квартир), не имеющих доступа к электроснабжению</t>
  </si>
  <si>
    <t>в том числе подлежат электрификации</t>
  </si>
  <si>
    <t>Общая протяженность водопроводных сетей</t>
  </si>
  <si>
    <t>Количество домовладений (квартир), имеющих техническую возможность присоединения к сетям централизованного водоснабжения</t>
  </si>
  <si>
    <t>Количество домовладений (квартир), подключенных к сетям централизованного водоснабжения</t>
  </si>
  <si>
    <t>Количество домовладений (квартир), имеющих доступ к отбору воды на объектах централизованного водоснабжения (водоразборных пунктах, колонках)</t>
  </si>
  <si>
    <t>в том числе подлежат подключению к сетям централизованного водоснабжения</t>
  </si>
  <si>
    <t>Количество домовладений (квартир), не имеющих доступа к сетям централизованного водоснабжения, в том числе</t>
  </si>
  <si>
    <t>подлежат подключению к сетям централизованного водоснабжения</t>
  </si>
  <si>
    <t>должны быть обеспечены доступом к объектам централизованного водоснабжения (водоразборным пунктам, колонкам)</t>
  </si>
  <si>
    <t>ГАЗОСНАБЖЕНИЕ</t>
  </si>
  <si>
    <t>ВОДОСНАБЖЕНИЕ</t>
  </si>
  <si>
    <t>Общая протяженность газораспределительных сетей</t>
  </si>
  <si>
    <t>Количество домовладений (квартир), имеющих техническую возможность присоединения к сетям централизованного газоснабжения</t>
  </si>
  <si>
    <t>Количество домовладений (квартир), подключенных к сетям централизованного газоснабжения</t>
  </si>
  <si>
    <t>Количество домовладений (квартир), не имеющих доступа к сетям централизованного газоснабжения</t>
  </si>
  <si>
    <t>в том числе подлежат газификации</t>
  </si>
  <si>
    <t>Газоснабжение сжиженым углеводородным газом (СУГ)</t>
  </si>
  <si>
    <t>Количество домовладений (квартир), использующих СУГ в баллонах</t>
  </si>
  <si>
    <t>Количество домовладений (квартир), имеющих техническую возможность присоединения к сетям газоснабжения от групповых установок СУГ</t>
  </si>
  <si>
    <t>Количество домовладений (квартир), подключенных к сетям газоснабжения от групповых установок СУГ в целях пищеприготовления, в том числе</t>
  </si>
  <si>
    <t>подлежат переводу на электроплиты</t>
  </si>
  <si>
    <t>подлежат газификации сетевым природным газом</t>
  </si>
  <si>
    <t>ТЕПЛОСНАБЖЕНИЕ</t>
  </si>
  <si>
    <t>Общая протяженность тепловых сетей</t>
  </si>
  <si>
    <t>Количество домовладений (квартир), имеющих техническую возможность присоединения к сетям централизованного теплоснабжения</t>
  </si>
  <si>
    <t>Количество домовладений (квартир), подключенных к сетям централизованного теплоснабжения</t>
  </si>
  <si>
    <t>Количество домовладений (квартир), с отоплением от локальных АИТ</t>
  </si>
  <si>
    <t>Количество домовладений (квартир), с индивидуальным отоплением, в том числе</t>
  </si>
  <si>
    <t>с печным отоплением</t>
  </si>
  <si>
    <t>с электрическими котлами</t>
  </si>
  <si>
    <t>с котлами на твердом и жидком топливе</t>
  </si>
  <si>
    <t>с газовым отоплением от централизованной сети</t>
  </si>
  <si>
    <t>прочее (тепловые насосы, газгольдеры и т.д.)</t>
  </si>
  <si>
    <t>Количество домовладений (квартир), подлежащих переводу с централизованного отопления на отопление от АИТ и индивидуальное отопление</t>
  </si>
  <si>
    <t>КАНАЛИЗАЦИЯ</t>
  </si>
  <si>
    <t>Общая протяженность канализационных сетей</t>
  </si>
  <si>
    <t>Количество домовладений (квартир), имеющих техническую возможность присоединения к сетям централизованного канализования</t>
  </si>
  <si>
    <t>Количество домовладений (квартир), подключенных к сетям централизованного канализования</t>
  </si>
  <si>
    <t>Количество домовладений (квартир), с индивидуальным канализованием, в том числе</t>
  </si>
  <si>
    <t>с откачкой и вывозом для утилизации</t>
  </si>
  <si>
    <t>с канализованием на рельеф</t>
  </si>
  <si>
    <t>Количество домовладений (квартир), подлежащих переводу с индивидуального на централизованное канализование</t>
  </si>
  <si>
    <t>Количество муниципальных жилых квартир</t>
  </si>
  <si>
    <t>Количество УК, ТСЖ, ЖСК, ЖК</t>
  </si>
  <si>
    <t>Общая площадь жилого фонда с износом свыше 70%</t>
  </si>
  <si>
    <t>Общая площадь жилых помещений в ветхих жилых домах</t>
  </si>
  <si>
    <t>Общая площадь жилых помещений в аварийных жилых домах</t>
  </si>
  <si>
    <t>Количество граждан, состоящих на учете в качестве нуждающихся в улучшении жилищных условий, в том числе:</t>
  </si>
  <si>
    <t>Количество муниципальных жилых домов (100% муниципальная собственность)</t>
  </si>
  <si>
    <t>Общая площадь жилых помещений, приходящаяся в среднем на одного жителя - всего, в том числе введенная в действие за год</t>
  </si>
  <si>
    <t>Доля населения, получившего жилые помещения и улучшившего жилищные условия в отчетном году, в общей численности населения, состоящего на учете в качестве нуждающегося в жилых помещениях</t>
  </si>
  <si>
    <t>многодетные семьи</t>
  </si>
  <si>
    <t>Жилые помещения, предоставленные гражданам по договорам социального найма, в том числе:</t>
  </si>
  <si>
    <t>многодетным семьям</t>
  </si>
  <si>
    <t>Количество граждан, состоящих на учете на предоставление земельных участков для индивидуального жилищного строительства либо личное подсобное хозяйство с последующим предоставлением в собственность бесплатно, в том числе</t>
  </si>
  <si>
    <t>многодетных</t>
  </si>
  <si>
    <t>Количество многодетных семей, обратившихся за региональным материнским капиталом</t>
  </si>
  <si>
    <t>Количество многодетных семей, воспользовавшихся средствами регионального материнского капитала на улучшение жилищных условий</t>
  </si>
  <si>
    <t>Жилищный фонд в многоквартирных домах с одним собственником коммерческого и некоммерческого найма (арендные дома)</t>
  </si>
  <si>
    <t>Убираемая площадь (ручным и механизированным способом)</t>
  </si>
  <si>
    <t>проезжей части улиц</t>
  </si>
  <si>
    <t>проездов</t>
  </si>
  <si>
    <t>тротуаров</t>
  </si>
  <si>
    <t>набережных</t>
  </si>
  <si>
    <t>зелёных насаждений в пределах черты мо (скверы, газоны и т.п.)</t>
  </si>
  <si>
    <t xml:space="preserve">Наличие спецтехники </t>
  </si>
  <si>
    <t>мусоровозы</t>
  </si>
  <si>
    <t>ассенизационные машины</t>
  </si>
  <si>
    <t>машины для уличной уборки</t>
  </si>
  <si>
    <t>Полигоны отходов/ свалки</t>
  </si>
  <si>
    <t>количество/ площадь</t>
  </si>
  <si>
    <t>вывезено и захоронено твердых бытовых отходов</t>
  </si>
  <si>
    <t>ОСВЕЩЕНИЕ</t>
  </si>
  <si>
    <t>Протяженность сетей освещения</t>
  </si>
  <si>
    <t>Количество обслуживаемых светоточек</t>
  </si>
  <si>
    <t>Протяженность освещенных улиц, проездов</t>
  </si>
  <si>
    <t>ОЗЕЛЕНЕНИЕ</t>
  </si>
  <si>
    <t>высажено кустов и деревьев</t>
  </si>
  <si>
    <t>снесено аварийных и сухостойных деревьев</t>
  </si>
  <si>
    <t>АРХИТЕКТУРНЫЕ ОБЪЕКТЫ МАЛЫХ ФОРМ</t>
  </si>
  <si>
    <t>детские/спортивные площадки</t>
  </si>
  <si>
    <t>декоративные скульптуры</t>
  </si>
  <si>
    <t>прочее</t>
  </si>
  <si>
    <t>фонтаны</t>
  </si>
  <si>
    <t>цветники</t>
  </si>
  <si>
    <t>СОЦИАЛЬНАЯ СФЕРА</t>
  </si>
  <si>
    <t>ОБРАЗОВАНИЕ</t>
  </si>
  <si>
    <t>ЗДРАВООХРАНЕНИЕ</t>
  </si>
  <si>
    <t>КУЛЬТУРА И ТУРИЗМ</t>
  </si>
  <si>
    <t>МОЛОДЁЖНАЯ ПОЛИТИКА</t>
  </si>
  <si>
    <t>ФИЗИЧЕСКАЯ КУЛЬТУРА И СПОРТ</t>
  </si>
  <si>
    <t>СОЦИАЛЬНАЯ ПОДДЕРЖКА</t>
  </si>
  <si>
    <t>ДОШКОЛЬНОЕ ОБРАЗОВАНИЕ</t>
  </si>
  <si>
    <r>
      <t xml:space="preserve">Образовательные организации, реализующие программу дошкольного образования </t>
    </r>
    <r>
      <rPr>
        <i/>
        <sz val="12"/>
        <color indexed="8"/>
        <rFont val="Times New Roman"/>
        <family val="1"/>
        <charset val="204"/>
      </rPr>
      <t>(численность)</t>
    </r>
  </si>
  <si>
    <t>Дошкольные  образовательные организации</t>
  </si>
  <si>
    <t>Муниицпальные</t>
  </si>
  <si>
    <t>Частные</t>
  </si>
  <si>
    <t>Ведомственные</t>
  </si>
  <si>
    <t xml:space="preserve">Общеобразовательные организации </t>
  </si>
  <si>
    <t>Дошкольные образовательные организации</t>
  </si>
  <si>
    <r>
      <t xml:space="preserve">Дети в возрасте 0-7 лет </t>
    </r>
    <r>
      <rPr>
        <i/>
        <sz val="12"/>
        <color indexed="8"/>
        <rFont val="Times New Roman"/>
        <family val="1"/>
        <charset val="204"/>
      </rPr>
      <t>(численность)</t>
    </r>
  </si>
  <si>
    <t>в возрасте 1 - 7 лет</t>
  </si>
  <si>
    <t>в возрасте 0 - 1,5 лет</t>
  </si>
  <si>
    <t>в возрасте 1,5 - 3 лет</t>
  </si>
  <si>
    <t>в возрасте 0 - 3 лет</t>
  </si>
  <si>
    <t>в возрасте 3 - 7 лет</t>
  </si>
  <si>
    <r>
      <t xml:space="preserve">Воспитанники образовательных организаций, реализующих программу дошкольного образования </t>
    </r>
    <r>
      <rPr>
        <i/>
        <sz val="12"/>
        <color indexed="8"/>
        <rFont val="Times New Roman"/>
        <family val="1"/>
        <charset val="204"/>
      </rPr>
      <t>(численность)</t>
    </r>
  </si>
  <si>
    <t>Численность детей охваченных иными формами дошкольного образования</t>
  </si>
  <si>
    <t>в группах присмотра и ухода</t>
  </si>
  <si>
    <t>в форме семейного образования</t>
  </si>
  <si>
    <t>в семейных группах</t>
  </si>
  <si>
    <r>
      <t xml:space="preserve">Воспитанники, нуждающиеся в местах в дошкольных образовательных организациях (очередь) </t>
    </r>
    <r>
      <rPr>
        <i/>
        <sz val="12"/>
        <color indexed="8"/>
        <rFont val="Times New Roman"/>
        <family val="1"/>
        <charset val="204"/>
      </rPr>
      <t>(количество)</t>
    </r>
  </si>
  <si>
    <r>
      <t xml:space="preserve">Дети – инвалиды в образовательных организациях, реализующих программу дошкольного образования </t>
    </r>
    <r>
      <rPr>
        <i/>
        <sz val="12"/>
        <color indexed="8"/>
        <rFont val="Times New Roman"/>
        <family val="1"/>
        <charset val="204"/>
      </rPr>
      <t>(численность)</t>
    </r>
  </si>
  <si>
    <t>обучающиеся на дому</t>
  </si>
  <si>
    <t>обучающиеся совместно с детьми, не имеющими нарушений развития</t>
  </si>
  <si>
    <t>обучающиеся в специальных (коррекционных группах)</t>
  </si>
  <si>
    <r>
      <t xml:space="preserve">Работники дошкольных образовательных организаций (за исключением частных, ведомственных организаций) </t>
    </r>
    <r>
      <rPr>
        <i/>
        <sz val="12"/>
        <color indexed="8"/>
        <rFont val="Times New Roman"/>
        <family val="1"/>
        <charset val="204"/>
      </rPr>
      <t>(численность)</t>
    </r>
  </si>
  <si>
    <r>
      <t>средняя заработная плата</t>
    </r>
    <r>
      <rPr>
        <i/>
        <sz val="12"/>
        <color indexed="8"/>
        <rFont val="Times New Roman"/>
        <family val="1"/>
        <charset val="204"/>
      </rPr>
      <t xml:space="preserve"> </t>
    </r>
  </si>
  <si>
    <t>педагогических работников</t>
  </si>
  <si>
    <t>педагогических работников  в том числе воспитателей</t>
  </si>
  <si>
    <t>руководителей</t>
  </si>
  <si>
    <r>
      <t xml:space="preserve">Здания </t>
    </r>
    <r>
      <rPr>
        <i/>
        <sz val="12"/>
        <color indexed="8"/>
        <rFont val="Times New Roman"/>
        <family val="1"/>
        <charset val="204"/>
      </rPr>
      <t>(количество)</t>
    </r>
  </si>
  <si>
    <r>
      <t>в аварийном состоянии</t>
    </r>
    <r>
      <rPr>
        <i/>
        <sz val="12"/>
        <color indexed="8"/>
        <rFont val="Times New Roman"/>
        <family val="1"/>
        <charset val="204"/>
      </rPr>
      <t xml:space="preserve"> </t>
    </r>
  </si>
  <si>
    <t>необходим капитального ремонта</t>
  </si>
  <si>
    <r>
      <t>Дошкольные образовательные организации, в которых создана универсальная безбарьерная среда, для обеспечения полноценной интеграции инвалидов и лиц с ограниченными возможностями здоровья</t>
    </r>
    <r>
      <rPr>
        <i/>
        <sz val="12"/>
        <color indexed="8"/>
        <rFont val="Times New Roman"/>
        <family val="1"/>
        <charset val="204"/>
      </rPr>
      <t xml:space="preserve"> (количество)</t>
    </r>
  </si>
  <si>
    <t>ОБЩЕЕ ОБРАЗОВАНИЕ</t>
  </si>
  <si>
    <r>
      <t xml:space="preserve">Организации </t>
    </r>
    <r>
      <rPr>
        <i/>
        <sz val="12"/>
        <color indexed="8"/>
        <rFont val="Times New Roman"/>
        <family val="1"/>
        <charset val="204"/>
      </rPr>
      <t>(количество)</t>
    </r>
  </si>
  <si>
    <t>городская местность</t>
  </si>
  <si>
    <t>сельская местность в том числе малокомплектные организации</t>
  </si>
  <si>
    <r>
      <t xml:space="preserve">Обучающиеся </t>
    </r>
    <r>
      <rPr>
        <i/>
        <sz val="12"/>
        <color indexed="8"/>
        <rFont val="Times New Roman"/>
        <family val="1"/>
        <charset val="204"/>
      </rPr>
      <t>(численность)</t>
    </r>
  </si>
  <si>
    <t>сельская местность</t>
  </si>
  <si>
    <t>в первую смену</t>
  </si>
  <si>
    <t>в городской местности</t>
  </si>
  <si>
    <t>в сельской местности</t>
  </si>
  <si>
    <t>во вторую смену</t>
  </si>
  <si>
    <t>в третью смену</t>
  </si>
  <si>
    <r>
      <t xml:space="preserve">Дети – инвалиды </t>
    </r>
    <r>
      <rPr>
        <i/>
        <sz val="12"/>
        <color indexed="8"/>
        <rFont val="Times New Roman"/>
        <family val="1"/>
        <charset val="204"/>
      </rPr>
      <t>(численность)</t>
    </r>
  </si>
  <si>
    <t>обучающиеся в специальных (коррекционных) классах</t>
  </si>
  <si>
    <r>
      <t xml:space="preserve">Дети с ограниченными возможностями здоровья </t>
    </r>
    <r>
      <rPr>
        <i/>
        <sz val="12"/>
        <color indexed="8"/>
        <rFont val="Times New Roman"/>
        <family val="1"/>
        <charset val="204"/>
      </rPr>
      <t>(численность)</t>
    </r>
  </si>
  <si>
    <r>
      <t xml:space="preserve">Классы </t>
    </r>
    <r>
      <rPr>
        <i/>
        <sz val="12"/>
        <color indexed="8"/>
        <rFont val="Times New Roman"/>
        <family val="1"/>
        <charset val="204"/>
      </rPr>
      <t>(количество)</t>
    </r>
  </si>
  <si>
    <t>Средняя наполняемость классов</t>
  </si>
  <si>
    <r>
      <t xml:space="preserve">Классы - комплекты </t>
    </r>
    <r>
      <rPr>
        <i/>
        <sz val="12"/>
        <color indexed="8"/>
        <rFont val="Times New Roman"/>
        <family val="1"/>
        <charset val="204"/>
      </rPr>
      <t>(количество)</t>
    </r>
  </si>
  <si>
    <t>Средняя наполняемость классов - комплектов</t>
  </si>
  <si>
    <r>
      <t xml:space="preserve">Работники </t>
    </r>
    <r>
      <rPr>
        <i/>
        <sz val="12"/>
        <color indexed="8"/>
        <rFont val="Times New Roman"/>
        <family val="1"/>
        <charset val="204"/>
      </rPr>
      <t>(численность)</t>
    </r>
  </si>
  <si>
    <r>
      <t>Средняя заработная плата работников</t>
    </r>
    <r>
      <rPr>
        <b/>
        <sz val="12"/>
        <color indexed="8"/>
        <rFont val="Times New Roman"/>
        <family val="1"/>
        <charset val="204"/>
      </rPr>
      <t xml:space="preserve"> </t>
    </r>
  </si>
  <si>
    <t>педагогических работников в том числе учителей</t>
  </si>
  <si>
    <r>
      <t xml:space="preserve">Здания </t>
    </r>
    <r>
      <rPr>
        <i/>
        <sz val="12"/>
        <color indexed="8"/>
        <rFont val="Times New Roman"/>
        <family val="1"/>
        <charset val="204"/>
      </rPr>
      <t xml:space="preserve"> (количество)</t>
    </r>
  </si>
  <si>
    <t>в аварийном состоянии</t>
  </si>
  <si>
    <t xml:space="preserve">требуют проведения </t>
  </si>
  <si>
    <t>отремонтированные</t>
  </si>
  <si>
    <t>имеют спортивные залы</t>
  </si>
  <si>
    <r>
      <t xml:space="preserve">Общеобразовательные организации,  в которых создана универсальная безбарьерная среда, для обеспечения полноценной интеграции инвалидов и лиц с ограниченными возможностями здоровья </t>
    </r>
    <r>
      <rPr>
        <i/>
        <sz val="12"/>
        <color indexed="8"/>
        <rFont val="Times New Roman"/>
        <family val="1"/>
        <charset val="204"/>
      </rPr>
      <t>(количество)</t>
    </r>
  </si>
  <si>
    <r>
      <t xml:space="preserve">Общеобразовательные организации </t>
    </r>
    <r>
      <rPr>
        <i/>
        <sz val="12"/>
        <color indexed="8"/>
        <rFont val="Times New Roman"/>
        <family val="1"/>
        <charset val="204"/>
      </rPr>
      <t>(численность)</t>
    </r>
  </si>
  <si>
    <t>имеют официальные сайты</t>
  </si>
  <si>
    <t>образовательный процесс с использованием дистанционных образовательных технологий</t>
  </si>
  <si>
    <t>Муниципальные услуги, представляемые образовательными организациями, в электронном виде посредством электронного портала государственных и муниципальных услуг</t>
  </si>
  <si>
    <t>с системой глонасс</t>
  </si>
  <si>
    <t>с тахографами</t>
  </si>
  <si>
    <r>
      <t xml:space="preserve">Автобусы для перевозки обучающихся </t>
    </r>
    <r>
      <rPr>
        <i/>
        <sz val="11"/>
        <color indexed="8"/>
        <rFont val="Times New Roman"/>
        <family val="1"/>
        <charset val="204"/>
      </rPr>
      <t>(количество)</t>
    </r>
  </si>
  <si>
    <r>
      <t xml:space="preserve">Количество обучающихся, охваченных подвозом </t>
    </r>
    <r>
      <rPr>
        <i/>
        <sz val="11"/>
        <color indexed="8"/>
        <rFont val="Times New Roman"/>
        <family val="1"/>
        <charset val="204"/>
      </rPr>
      <t>(количество)</t>
    </r>
  </si>
  <si>
    <r>
      <t xml:space="preserve">Количество обучающихся, нуждающихся в подвозе </t>
    </r>
    <r>
      <rPr>
        <i/>
        <sz val="11"/>
        <color indexed="8"/>
        <rFont val="Times New Roman"/>
        <family val="1"/>
        <charset val="204"/>
      </rPr>
      <t>(количество)</t>
    </r>
  </si>
  <si>
    <r>
      <t xml:space="preserve">Маршруты перевозки обучающихся </t>
    </r>
    <r>
      <rPr>
        <i/>
        <sz val="11"/>
        <color indexed="8"/>
        <rFont val="Times New Roman"/>
        <family val="1"/>
        <charset val="204"/>
      </rPr>
      <t>(список маршрутов)</t>
    </r>
  </si>
  <si>
    <t>Сотовая связь</t>
  </si>
  <si>
    <t>зоны присутствия</t>
  </si>
  <si>
    <t>зоны отсутствия в том числе на маршрутах перевозки</t>
  </si>
  <si>
    <t>дошкольные образовательные организации</t>
  </si>
  <si>
    <t>общеобразовательные организации</t>
  </si>
  <si>
    <t>Организации дополнительного образования</t>
  </si>
  <si>
    <t>ДОПОЛНИТЕЛЬНОЕ ОБРАЗОВАНИЕ</t>
  </si>
  <si>
    <r>
      <t xml:space="preserve">Организации  </t>
    </r>
    <r>
      <rPr>
        <i/>
        <sz val="12"/>
        <color indexed="8"/>
        <rFont val="Times New Roman"/>
        <family val="1"/>
        <charset val="204"/>
      </rPr>
      <t>(количество)</t>
    </r>
  </si>
  <si>
    <t>с официальными сайтами</t>
  </si>
  <si>
    <r>
      <t xml:space="preserve">Обучающиеся  </t>
    </r>
    <r>
      <rPr>
        <i/>
        <sz val="12"/>
        <color indexed="8"/>
        <rFont val="Times New Roman"/>
        <family val="1"/>
        <charset val="204"/>
      </rPr>
      <t>(численность)</t>
    </r>
  </si>
  <si>
    <t>всего</t>
  </si>
  <si>
    <t>дети с ограниченными возможностями здоровья</t>
  </si>
  <si>
    <t>дети - инвалиды</t>
  </si>
  <si>
    <r>
      <t xml:space="preserve">Обучающиеся по программам дополнительного образования в общеобразовательных организациях </t>
    </r>
    <r>
      <rPr>
        <i/>
        <sz val="12"/>
        <color indexed="8"/>
        <rFont val="Times New Roman"/>
        <family val="1"/>
        <charset val="204"/>
      </rPr>
      <t>(численность)</t>
    </r>
  </si>
  <si>
    <r>
      <t xml:space="preserve">Дети и молодёжь  5-18 лет </t>
    </r>
    <r>
      <rPr>
        <i/>
        <sz val="12"/>
        <color indexed="8"/>
        <rFont val="Times New Roman"/>
        <family val="1"/>
        <charset val="204"/>
      </rPr>
      <t>(количество)</t>
    </r>
  </si>
  <si>
    <t>доля охваченных образовательными программами дополнительного образования детей</t>
  </si>
  <si>
    <r>
      <t xml:space="preserve">Работники  </t>
    </r>
    <r>
      <rPr>
        <i/>
        <sz val="12"/>
        <color indexed="8"/>
        <rFont val="Times New Roman"/>
        <family val="1"/>
        <charset val="204"/>
      </rPr>
      <t>(численность)</t>
    </r>
  </si>
  <si>
    <t>Средняя заработная плата</t>
  </si>
  <si>
    <t>требуют капитального ремонта</t>
  </si>
  <si>
    <t>Муниципальные услуги, представляемые в электронном виде посредством электронного портала государственных и муниципальных услуг</t>
  </si>
  <si>
    <t>ВЫСШЕЕ ПРОФЕССИОНАЛЬНОЕ ОБРАЗОВАНИЕ для Томска и Северска</t>
  </si>
  <si>
    <r>
      <t xml:space="preserve">Высшие учебные заведения </t>
    </r>
    <r>
      <rPr>
        <i/>
        <sz val="12"/>
        <color indexed="8"/>
        <rFont val="Times New Roman"/>
        <family val="1"/>
        <charset val="204"/>
      </rPr>
      <t>(наименование/ количество)</t>
    </r>
  </si>
  <si>
    <r>
      <t>Студенты образовательных организаций высшего образования</t>
    </r>
    <r>
      <rPr>
        <b/>
        <sz val="12"/>
        <color indexed="8"/>
        <rFont val="Times New Roman"/>
        <family val="1"/>
        <charset val="204"/>
      </rPr>
      <t xml:space="preserve"> </t>
    </r>
    <r>
      <rPr>
        <i/>
        <sz val="12"/>
        <color indexed="8"/>
        <rFont val="Times New Roman"/>
        <family val="1"/>
        <charset val="204"/>
      </rPr>
      <t>(численность)</t>
    </r>
  </si>
  <si>
    <t>в государственных</t>
  </si>
  <si>
    <t>бакалавриат</t>
  </si>
  <si>
    <t>очно-заочная (вечерняя</t>
  </si>
  <si>
    <t>заочная</t>
  </si>
  <si>
    <t>очная</t>
  </si>
  <si>
    <t>магистратура</t>
  </si>
  <si>
    <t>специалитет</t>
  </si>
  <si>
    <t>в негосударственных</t>
  </si>
  <si>
    <r>
      <t xml:space="preserve">БОЛЬНИЧНЫЕ УЧРЕЖДЕНИЯ </t>
    </r>
    <r>
      <rPr>
        <i/>
        <sz val="11"/>
        <color indexed="8"/>
        <rFont val="Times New Roman"/>
        <family val="1"/>
        <charset val="204"/>
      </rPr>
      <t xml:space="preserve">(количество/наименование)необходимо отразить форму собственности учреждения:
 федеральная, областная, муниципальная, частная.
</t>
    </r>
  </si>
  <si>
    <t>Число коек круглосуточного пребывания больных - всего</t>
  </si>
  <si>
    <t>Число   коек   дневного    пребывания больных (всех типов)- всего</t>
  </si>
  <si>
    <t>Численность врачей - всего</t>
  </si>
  <si>
    <t>Численность среднего медицинского персонала</t>
  </si>
  <si>
    <t>Численность младшего медицинского персонала</t>
  </si>
  <si>
    <r>
      <t xml:space="preserve">АМБУЛАТОРНО-ПОЛИКЛИНИЧЕСКИЕ УЧРЕЖДЕНИЯ </t>
    </r>
    <r>
      <rPr>
        <i/>
        <sz val="12"/>
        <color indexed="8"/>
        <rFont val="Times New Roman"/>
        <family val="1"/>
        <charset val="204"/>
      </rPr>
      <t>необходимо отразить форму собственности учреждения:
 федеральная, областная, муниципальная, частная</t>
    </r>
    <r>
      <rPr>
        <sz val="12"/>
        <color indexed="8"/>
        <rFont val="Times New Roman"/>
        <family val="1"/>
        <charset val="204"/>
      </rPr>
      <t>.</t>
    </r>
  </si>
  <si>
    <t>Количество/наименование</t>
  </si>
  <si>
    <r>
      <t xml:space="preserve">Мощность амбулаторно-поликлинических учреждений в составе больничных учреждений </t>
    </r>
    <r>
      <rPr>
        <i/>
        <sz val="12"/>
        <color indexed="8"/>
        <rFont val="Times New Roman"/>
        <family val="1"/>
        <charset val="204"/>
      </rPr>
      <t xml:space="preserve"> (число посещений в смену</t>
    </r>
    <r>
      <rPr>
        <sz val="12"/>
        <color indexed="8"/>
        <rFont val="Times New Roman"/>
        <family val="1"/>
        <charset val="204"/>
      </rPr>
      <t>)</t>
    </r>
  </si>
  <si>
    <t>СТАНЦИИ (ОТДЕЛЕНИЯ) СКОРОЙ МЕДИЦИНСКОЙ ПОМОЩИ</t>
  </si>
  <si>
    <t>Количество</t>
  </si>
  <si>
    <t>Число вызовов на 1000 населения</t>
  </si>
  <si>
    <t>АПТЕЧНЫЕ УЧРЕЖДЕНИЯ</t>
  </si>
  <si>
    <t>САНАТОРИИ - ПРОФИЛАКТОРИИ</t>
  </si>
  <si>
    <t>ОЗДОРОВИТЕЛЬНЫЕ ЛАГЕРЯ ДЛЯ ШКОЛЬНИКОВ</t>
  </si>
  <si>
    <t>Число детей, отдохнувших в лагерях во всех сменах</t>
  </si>
  <si>
    <t>вирусным гепатитом</t>
  </si>
  <si>
    <t>активным туберкулёзом</t>
  </si>
  <si>
    <t>болезнью, вызванной вирусом иммунодефицита человека</t>
  </si>
  <si>
    <t>от болезни системы кровообращения</t>
  </si>
  <si>
    <t>от новообразований</t>
  </si>
  <si>
    <t>от несчастных случаев, отравлений, травм</t>
  </si>
  <si>
    <t>от болезней органов пищеварения</t>
  </si>
  <si>
    <t>от болезней органов дыхания</t>
  </si>
  <si>
    <t>КУЛЬТУРА</t>
  </si>
  <si>
    <t>МАССОВЫЕ БИБЛИОТЕКИ</t>
  </si>
  <si>
    <t>всего / в том числе муниципальных число читателей</t>
  </si>
  <si>
    <t>МУЗЫКАЛЬНЫЕ ШКОЛЫ</t>
  </si>
  <si>
    <t>ХУДОЖЕСТВЕННЫЕ ШКОЛЫ</t>
  </si>
  <si>
    <t>ХОРЕОГРАФИЧЕСКИЕ ШКОЛЫ</t>
  </si>
  <si>
    <t>ШКОЛЫ ИСКУССТВ</t>
  </si>
  <si>
    <t xml:space="preserve">КЛУБНЫЕ ФОРМИРОВАНИЯ </t>
  </si>
  <si>
    <t>количество/ вид деятельности/ число участников</t>
  </si>
  <si>
    <t>КУЛЬТУРНО-ДОСУГОВЫЕ МЕРОПРИЯТИЯ</t>
  </si>
  <si>
    <t>направленность/ число зрителей/ число участников</t>
  </si>
  <si>
    <t>МУЗЕИ</t>
  </si>
  <si>
    <t>всего / в том числе муниципальных</t>
  </si>
  <si>
    <t>ТЕАТРЫ</t>
  </si>
  <si>
    <t>КЛУБНЫЕ УЧРЕЖДЕНИЯ</t>
  </si>
  <si>
    <t>всего / в том числе муниципальных/число мест в залах</t>
  </si>
  <si>
    <t>количество объектов муниципального значения</t>
  </si>
  <si>
    <r>
      <t xml:space="preserve">орган, осуществляющий полномочия </t>
    </r>
    <r>
      <rPr>
        <i/>
        <sz val="9"/>
        <color indexed="8"/>
        <rFont val="Times New Roman"/>
        <family val="1"/>
        <charset val="204"/>
      </rPr>
      <t>(сведения)</t>
    </r>
  </si>
  <si>
    <t>объём средств муниципального образования, направленных на исполнение полномочий по государственной охране объектов культурного наследия местного (муниципального) значения и полномочиями по сохранению объектов культурного наследия, находящихся в муниципальной собственности</t>
  </si>
  <si>
    <t>количество объектов культурного наследия, находящихся в муниципальной собственности</t>
  </si>
  <si>
    <t>сведения о техническом состоянии</t>
  </si>
  <si>
    <t>сведения о пользователях</t>
  </si>
  <si>
    <t>ТУРИЗМ</t>
  </si>
  <si>
    <t>ИНВЕСТИЦИОННАЯ ПРИВЛЕКАТЕЛЬНОСТЬ</t>
  </si>
  <si>
    <r>
      <t xml:space="preserve">инвестиции в основной капитал средств размещения (гостиницы, рестораны) </t>
    </r>
    <r>
      <rPr>
        <i/>
        <sz val="11"/>
        <color indexed="8"/>
        <rFont val="Times New Roman"/>
        <family val="1"/>
        <charset val="204"/>
      </rPr>
      <t>(млн.руб.)</t>
    </r>
  </si>
  <si>
    <r>
      <t xml:space="preserve">работники, задействованные в туриндустрии </t>
    </r>
    <r>
      <rPr>
        <i/>
        <sz val="11"/>
        <color indexed="8"/>
        <rFont val="Times New Roman"/>
        <family val="1"/>
        <charset val="204"/>
      </rPr>
      <t>(численность всего)</t>
    </r>
  </si>
  <si>
    <t>ПРИОРИТЕТНЫЕ НАПРАВЛЕНИЯ</t>
  </si>
  <si>
    <t>КУЛЬТУРНО-ПОЗНАВАТЕЛЬНЫЙ И ЭТНОГРАФИЧЕСКИЙ ТУРИЗМ</t>
  </si>
  <si>
    <r>
      <t xml:space="preserve">Количество действующих маршрутов и программ по объектам туристского показа, в том числе мероприятий, ориентированных на памятные даты и события </t>
    </r>
    <r>
      <rPr>
        <i/>
        <sz val="11"/>
        <color indexed="8"/>
        <rFont val="Times New Roman"/>
        <family val="1"/>
        <charset val="204"/>
      </rPr>
      <t>(ед.)</t>
    </r>
  </si>
  <si>
    <t xml:space="preserve">СПОРТИВНЫЙ И ЭКОЛОГИЧЕСКИЙ ТУРИЗМ С АКТИВНЫМИ ФОРМАМИ ОТДЫХА                                                                                                                                                                             </t>
  </si>
  <si>
    <t>ОХОТНИЧЬЕ-РЫБОЛОВНЫЙ И АГРАРНЫЙ (СЕЛЬСКИЙ) ТУРИЗМ</t>
  </si>
  <si>
    <t>ПАЛОМНИЧЕСКИЙ ТУРИЗМ</t>
  </si>
  <si>
    <t>ДЕЛОВОЙ ТУРИЗМ (конгрессный, научный, выставочно-ярмарочный)</t>
  </si>
  <si>
    <t>КАЧЕСТВО ТУРИСТСКИХ УСЛУГ</t>
  </si>
  <si>
    <t>РАЗВИТИЕ СОЦИАЛЬНОГО И ДОСТУПНОГО ТУРИЗМА</t>
  </si>
  <si>
    <t>УЧРЕЖДЕНИЯ И ОРГАНИЗАЦИИ</t>
  </si>
  <si>
    <t>ДЕТСКО-ЮНОШЕСКИЕ СПОРТИВНЫЕ ШКОЛЫ (ДЮСШ, СДЮСШОР)</t>
  </si>
  <si>
    <t>количество учащихся</t>
  </si>
  <si>
    <t>перечень</t>
  </si>
  <si>
    <r>
      <t xml:space="preserve">СПОРТИВНЫЕ СООРУЖЕНИЯ </t>
    </r>
    <r>
      <rPr>
        <i/>
        <sz val="12"/>
        <color indexed="8"/>
        <rFont val="Times New Roman"/>
        <family val="1"/>
        <charset val="204"/>
      </rPr>
      <t>(количество)</t>
    </r>
  </si>
  <si>
    <r>
      <t>стад</t>
    </r>
    <r>
      <rPr>
        <sz val="12"/>
        <color indexed="8"/>
        <rFont val="Times New Roman"/>
        <family val="1"/>
        <charset val="204"/>
      </rPr>
      <t>ионы с трибунами</t>
    </r>
  </si>
  <si>
    <t>плоскостные спортивные сооружения</t>
  </si>
  <si>
    <t>спортивные залы</t>
  </si>
  <si>
    <t>легкоатлетические манежи</t>
  </si>
  <si>
    <t>плавательные бассейны</t>
  </si>
  <si>
    <t>лыжные базы</t>
  </si>
  <si>
    <t>сооружения для стрелковых видов спорта</t>
  </si>
  <si>
    <t>гребные базы и каналы</t>
  </si>
  <si>
    <t>другие спортивные сооружения</t>
  </si>
  <si>
    <r>
      <t xml:space="preserve">СПОРТИВНОЕ МАСТЕРСТВО </t>
    </r>
    <r>
      <rPr>
        <i/>
        <sz val="12"/>
        <color indexed="8"/>
        <rFont val="Times New Roman"/>
        <family val="1"/>
        <charset val="204"/>
      </rPr>
      <t>(количество)</t>
    </r>
  </si>
  <si>
    <t>присвоено спортивных званий (всего)</t>
  </si>
  <si>
    <t>спортсмены массовых разрядов</t>
  </si>
  <si>
    <t xml:space="preserve">мастер спорта  </t>
  </si>
  <si>
    <t xml:space="preserve">мастер спорта международного класса и гроссмейстер России   </t>
  </si>
  <si>
    <t>кандидат в мастера спорта</t>
  </si>
  <si>
    <t>спортивный разряд</t>
  </si>
  <si>
    <t>СПОРТИВНЫЕ МЕРОПРИЯТИЯ</t>
  </si>
  <si>
    <t>ПРОМЫШЛЕННОСТЬ</t>
  </si>
  <si>
    <t>ДОБЫЧА ПОЛЕЗНЫХ ИСКОПАЕМЫХ</t>
  </si>
  <si>
    <t>гравий</t>
  </si>
  <si>
    <t>ОБРАБАТЫВАЮЩИЕ ПРОИЗВОДСТВА</t>
  </si>
  <si>
    <t>дикоросы</t>
  </si>
  <si>
    <t>пищевые продукты</t>
  </si>
  <si>
    <t>древесина</t>
  </si>
  <si>
    <t>резиновые изделия</t>
  </si>
  <si>
    <t>электрооборудование</t>
  </si>
  <si>
    <t xml:space="preserve">прочее </t>
  </si>
  <si>
    <t>ПРОИЗВОДСТВО И РАСПРЕДЕЛЕНИЕ ЭЛЕКТРОЭНЕРГИИ, ГАЗА И ВОДЫ</t>
  </si>
  <si>
    <t>водоснабжение</t>
  </si>
  <si>
    <t xml:space="preserve">газоснабжение </t>
  </si>
  <si>
    <t xml:space="preserve">теплоснабжение </t>
  </si>
  <si>
    <t>электроснабжение</t>
  </si>
  <si>
    <t>БЕЗОПАСНОСТЬ НАСЕЛЕНИЯ</t>
  </si>
  <si>
    <t>ОБЩЕСТВЕННАЯ БЕЗОПАСНОСТЬ</t>
  </si>
  <si>
    <t>Количество зарегистрированных преступлений</t>
  </si>
  <si>
    <t>преступлений, совершенных в общественных местах (на улицах)</t>
  </si>
  <si>
    <t>преступлений, совершенных несовершеннолетними или при их соучастии</t>
  </si>
  <si>
    <t>преступлений, совершенных в состоянии алкогольного опьянения</t>
  </si>
  <si>
    <t>преступлений, совершенных лицами, ранее судимыми и вновь совершившими преступления</t>
  </si>
  <si>
    <t>преступлений в сфере наркомании</t>
  </si>
  <si>
    <t>количество дорожно-транспортных происшествий</t>
  </si>
  <si>
    <t>количество лиц, погибших в дорожно-транспортных происшествиях</t>
  </si>
  <si>
    <t>количество лиц, раненых в дорожно-транспортных происшествиях</t>
  </si>
  <si>
    <t>количество дорожно-транспортных происшествий с участием детей</t>
  </si>
  <si>
    <t>количество погибших детей в дорожно-транспортных происшествиях</t>
  </si>
  <si>
    <t>количество раненых детей в дорожно-транспортных происшествиях</t>
  </si>
  <si>
    <t>Наименование программы</t>
  </si>
  <si>
    <t>Объём финансирования</t>
  </si>
  <si>
    <t>количество граждан участвующих в охране общественного порядка</t>
  </si>
  <si>
    <t>работников предприятий и организаций</t>
  </si>
  <si>
    <t xml:space="preserve">советы общественности </t>
  </si>
  <si>
    <t>ПРОТИВОПОЖАРНАЯ БЕЗОПАСНОСТЬ</t>
  </si>
  <si>
    <t>Основные показатели аварийности</t>
  </si>
  <si>
    <t>Число лиц, больных наркоманией</t>
  </si>
  <si>
    <t>Количество потребителей наркотических средств</t>
  </si>
  <si>
    <t>Количество выявленных и уничтоженных очагов дикорастущей конопли (общая площадь в гектарах)</t>
  </si>
  <si>
    <t>Муниципальные программы профилактической направленности</t>
  </si>
  <si>
    <t>Общественные формирования правоохранительной направленности</t>
  </si>
  <si>
    <t>Совещательные органы правоохранительной направленности  (наименование и руководитель органа)</t>
  </si>
  <si>
    <t>Количество пожарных частей / постов</t>
  </si>
  <si>
    <t xml:space="preserve">федеральной противопожарной службы  </t>
  </si>
  <si>
    <t>противопожарной службы Томской области</t>
  </si>
  <si>
    <t>ведомственной пожарной охраны</t>
  </si>
  <si>
    <t>частной пожарной охраны</t>
  </si>
  <si>
    <t>добровольной пожарной охраны</t>
  </si>
  <si>
    <t>Общая численность рядового и начальствующего состава пожарных частей и постов</t>
  </si>
  <si>
    <t>Наличие автомобильного транспорта специализированных машин (всего)</t>
  </si>
  <si>
    <t>Оснащённость спецоборудованием, спецодеждой и обувью  (в % к установленной норме)</t>
  </si>
  <si>
    <t>Количество населённых пунктов прикрытых пожарной охраной</t>
  </si>
  <si>
    <t>Количество пожаров</t>
  </si>
  <si>
    <t>Сумма ущерба, причененного пожарами</t>
  </si>
  <si>
    <t>Количество погибших в пожарах (всего)</t>
  </si>
  <si>
    <t>из них детей</t>
  </si>
  <si>
    <t>МАЛЫЙ И СРЕДНИЙ БИЗНЕС</t>
  </si>
  <si>
    <t>СФЕРА ДЕЯТЕЛЬНОСТИ / КОЛИЧЕСТВО ПРЕДПРИЯТИЙ</t>
  </si>
  <si>
    <t>Индивидуальные предприниматели</t>
  </si>
  <si>
    <t>Микропредприятия</t>
  </si>
  <si>
    <t>Малые предприятия</t>
  </si>
  <si>
    <t>Средние предприятия</t>
  </si>
  <si>
    <t>Численность субъектов МСП по видам деятельности</t>
  </si>
  <si>
    <t>Динамика численности субъектов МСП</t>
  </si>
  <si>
    <t>Динамика оборота предприятий МСП</t>
  </si>
  <si>
    <t>Индивидуальные предприниматели (выручка)</t>
  </si>
  <si>
    <t>Оборот субъектов МСП по видам деятельности</t>
  </si>
  <si>
    <t>Динамика численности занятых в сфере МСП</t>
  </si>
  <si>
    <t>Инфраструктура поддержки предпринимательства</t>
  </si>
  <si>
    <t>Механизмы государственной поддержки  предпринимательства.</t>
  </si>
  <si>
    <t>ОБЩЕСТВЕННОСТЬ ТЕРРИТОРИАЛЬНОЕ ОБЩЕСТВЕННОЕ САМОУПРАВЛЕНИЕ ОБЩЕСТВЕННЫЕ ОБЪЕДИНЕНИЯ</t>
  </si>
  <si>
    <r>
      <t xml:space="preserve">ИСПОЛЬЗОВАНИЕ ИНТЕРНЕТ-РЕСУРСА "РОССИЙСКАЯ ОБЩЕСТВЕННАЯ ИНИЦИАТИВА" </t>
    </r>
    <r>
      <rPr>
        <i/>
        <sz val="14"/>
        <color indexed="8"/>
        <rFont val="Times New Roman"/>
        <family val="1"/>
        <charset val="204"/>
      </rPr>
      <t>(количество)</t>
    </r>
  </si>
  <si>
    <t>общественные инициативы муниципального уровня, получившие в течение года поддержку в ходе голосования</t>
  </si>
  <si>
    <t>экспертные рабочие группы муниципального уровня по рассмотрению общественных инициатив</t>
  </si>
  <si>
    <t>ПРАВОВЫЕ АКТЫ РАЗРАБОТАННЫЕ В РАЗВИТИЕ ОБЩЕСТВЕННЫХ ИНИЦИАТИВ</t>
  </si>
  <si>
    <t>ОБЩЕСТВЕННЫЕ СОВЕТЫ, созданные в рамках реализации на муниципальном уровне независимой системы оценки качества работы организаций, оказывающих социальные услуги</t>
  </si>
  <si>
    <t>наименование</t>
  </si>
  <si>
    <t>СОВЕЩАТЕЛЬНЫЕ ОРГАНЫ, созданные главой муниципального образования, в состав которых входят представители общественности</t>
  </si>
  <si>
    <t>ед. изм</t>
  </si>
  <si>
    <r>
      <t>в федеральный бюджет</t>
    </r>
    <r>
      <rPr>
        <i/>
        <sz val="10"/>
        <color indexed="8"/>
        <rFont val="Times New Roman"/>
        <family val="1"/>
        <charset val="204"/>
      </rPr>
      <t xml:space="preserve"> </t>
    </r>
  </si>
  <si>
    <t>тыс.руб., удельный вес в общей сумме доходов,%</t>
  </si>
  <si>
    <r>
      <t>в областной бюджет</t>
    </r>
    <r>
      <rPr>
        <i/>
        <sz val="10"/>
        <color indexed="8"/>
        <rFont val="Times New Roman"/>
        <family val="1"/>
        <charset val="204"/>
      </rPr>
      <t xml:space="preserve"> </t>
    </r>
  </si>
  <si>
    <r>
      <t>в местный бюджет</t>
    </r>
    <r>
      <rPr>
        <i/>
        <sz val="10"/>
        <color indexed="8"/>
        <rFont val="Times New Roman"/>
        <family val="1"/>
        <charset val="204"/>
      </rPr>
      <t xml:space="preserve"> </t>
    </r>
  </si>
  <si>
    <r>
      <t>налоговые доходы</t>
    </r>
    <r>
      <rPr>
        <i/>
        <sz val="10"/>
        <color indexed="8"/>
        <rFont val="Times New Roman"/>
        <family val="1"/>
        <charset val="204"/>
      </rPr>
      <t xml:space="preserve"> всего  из них:</t>
    </r>
  </si>
  <si>
    <r>
      <t>неналоговые доходы</t>
    </r>
    <r>
      <rPr>
        <i/>
        <sz val="10"/>
        <color indexed="8"/>
        <rFont val="Times New Roman"/>
        <family val="1"/>
        <charset val="204"/>
      </rPr>
      <t xml:space="preserve"> всего из них:</t>
    </r>
    <r>
      <rPr>
        <sz val="12"/>
        <color indexed="8"/>
        <rFont val="Times New Roman"/>
        <family val="1"/>
        <charset val="204"/>
      </rPr>
      <t xml:space="preserve">
(тыс.руб)
</t>
    </r>
  </si>
  <si>
    <r>
      <t>безвозмездные поступления</t>
    </r>
    <r>
      <rPr>
        <i/>
        <sz val="10"/>
        <color indexed="8"/>
        <rFont val="Times New Roman"/>
        <family val="1"/>
        <charset val="204"/>
      </rPr>
      <t xml:space="preserve"> </t>
    </r>
  </si>
  <si>
    <t xml:space="preserve">Расходы местного бюджета - всего </t>
  </si>
  <si>
    <t xml:space="preserve">Дефицит (-)/Профицит (+) </t>
  </si>
  <si>
    <t xml:space="preserve">Доходы на душу населения </t>
  </si>
  <si>
    <t xml:space="preserve">жилищное строительство </t>
  </si>
  <si>
    <t>отсутствие разрешения на ввод в эксплуатацию</t>
  </si>
  <si>
    <r>
      <t xml:space="preserve">АВТОМОБИЛЬНЫЕ ДОРОГИ ОБЩЕГО ПОЛЬЗОВАНИЯ </t>
    </r>
    <r>
      <rPr>
        <i/>
        <sz val="12"/>
        <color indexed="8"/>
        <rFont val="Times New Roman"/>
        <family val="1"/>
        <charset val="204"/>
      </rPr>
      <t>(протяженность, )</t>
    </r>
  </si>
  <si>
    <t>км</t>
  </si>
  <si>
    <r>
      <t xml:space="preserve">УЛИЧНО – ДОРОЖНАЯ СЕТЬ </t>
    </r>
    <r>
      <rPr>
        <b/>
        <i/>
        <sz val="12"/>
        <color indexed="8"/>
        <rFont val="Times New Roman"/>
        <family val="1"/>
        <charset val="204"/>
      </rPr>
      <t>(</t>
    </r>
    <r>
      <rPr>
        <i/>
        <sz val="12"/>
        <color indexed="8"/>
        <rFont val="Times New Roman"/>
        <family val="1"/>
        <charset val="204"/>
      </rPr>
      <t>протяженность</t>
    </r>
    <r>
      <rPr>
        <b/>
        <i/>
        <sz val="12"/>
        <color indexed="8"/>
        <rFont val="Times New Roman"/>
        <family val="1"/>
        <charset val="204"/>
      </rPr>
      <t>)</t>
    </r>
  </si>
  <si>
    <r>
      <t xml:space="preserve">АВТОЗИМНИКИ </t>
    </r>
    <r>
      <rPr>
        <i/>
        <sz val="12"/>
        <color indexed="8"/>
        <rFont val="Times New Roman"/>
        <family val="1"/>
        <charset val="204"/>
      </rPr>
      <t>(протяженность)</t>
    </r>
  </si>
  <si>
    <r>
      <t xml:space="preserve">ЛЕДОВЫЕ ПЕРЕПРАВЫ </t>
    </r>
    <r>
      <rPr>
        <i/>
        <sz val="12"/>
        <color indexed="8"/>
        <rFont val="Times New Roman"/>
        <family val="1"/>
        <charset val="204"/>
      </rPr>
      <t>(протяженность)</t>
    </r>
  </si>
  <si>
    <t>%</t>
  </si>
  <si>
    <t xml:space="preserve">Охват детей программами дошкольного образования </t>
  </si>
  <si>
    <t xml:space="preserve">Дети с ограниченными возможностями здоровья в образовательных организациях, реализующих программу дошкольного образования </t>
  </si>
  <si>
    <r>
      <t xml:space="preserve">Воспитанники дошкольных образовательных организаций, обучающиеся по программам, соответствующим требованиям ФГОС дошкольного образования, в общей численности воспитанников дошкольных образовательных организаций </t>
    </r>
    <r>
      <rPr>
        <i/>
        <sz val="12"/>
        <color indexed="8"/>
        <rFont val="Times New Roman"/>
        <family val="1"/>
        <charset val="204"/>
      </rPr>
      <t>(удельный вес, )</t>
    </r>
  </si>
  <si>
    <t>удельный вес в обшей численности обучающихся</t>
  </si>
  <si>
    <t>удельный вес детей-инвалидов в общеобразовательных организациях в общей численности обучающихся,</t>
  </si>
  <si>
    <t>удельный вес детей-инвалидов в общеобразовательных организациях в общей численности обучающихся</t>
  </si>
  <si>
    <t>тыс.экз.</t>
  </si>
  <si>
    <t xml:space="preserve">книжный фонд/ в том числе муниципальных </t>
  </si>
  <si>
    <t>чел.</t>
  </si>
  <si>
    <t>количество пользователей архивной информацией</t>
  </si>
  <si>
    <t xml:space="preserve">АРХИВНЫЙ ФОНД РОССИЙСКОЙ ФЕДЕРАЦИИ И ДРУГИЕ АРХИВНЫЕ ДОКУМЕНТЫ </t>
  </si>
  <si>
    <t xml:space="preserve">количество коллективных средств размещения </t>
  </si>
  <si>
    <r>
      <t>количество мест (коек) в коллективных</t>
    </r>
    <r>
      <rPr>
        <sz val="12"/>
        <color indexed="8"/>
        <rFont val="Times New Roman"/>
        <family val="1"/>
        <charset val="204"/>
      </rPr>
      <t xml:space="preserve"> </t>
    </r>
    <r>
      <rPr>
        <sz val="11"/>
        <color indexed="8"/>
        <rFont val="Times New Roman"/>
        <family val="1"/>
        <charset val="204"/>
      </rPr>
      <t xml:space="preserve">средствах размещения </t>
    </r>
  </si>
  <si>
    <t xml:space="preserve">площадь номерного фонда коллективных средств размещения </t>
  </si>
  <si>
    <t xml:space="preserve">количество объектов туристской индустрии, оказывающих услуги населению </t>
  </si>
  <si>
    <t>тыс.кв.м.</t>
  </si>
  <si>
    <t>тыс.чел.</t>
  </si>
  <si>
    <t xml:space="preserve">работники занятые в коллективных средствах размещения (без внешних совместителей) </t>
  </si>
  <si>
    <t xml:space="preserve">работники занятые в туристских фирмах, ориентированные на внутренний и въездной туризм, </t>
  </si>
  <si>
    <t>Количество действующих маршрутов и программ по объектам туристского показа, в том числе мероприятий, ориентированных на памятные даты и события</t>
  </si>
  <si>
    <t xml:space="preserve">Численность участников мероприятий всего </t>
  </si>
  <si>
    <t>численность участников общеобразовательных организаций, в том числе муниципальных</t>
  </si>
  <si>
    <r>
      <t>удельный вес учащихся общеобразовательных организаций, участвующих в туристско-краеведческих мероприятиях</t>
    </r>
    <r>
      <rPr>
        <i/>
        <sz val="10"/>
        <color indexed="8"/>
        <rFont val="Times New Roman"/>
        <family val="1"/>
        <charset val="204"/>
      </rPr>
      <t xml:space="preserve"> </t>
    </r>
  </si>
  <si>
    <t>тыс. чел.</t>
  </si>
  <si>
    <t xml:space="preserve">численность учащихся и студентов образовательных организаций начального, среднего и высшего профессионального образования </t>
  </si>
  <si>
    <t xml:space="preserve">удельный вес учащихся и студентов образовательных организаций начального, среднего и высшего профессионального образования, участвующий в туристско-краеведческих мероприятиях </t>
  </si>
  <si>
    <t>Численность участников мероприятий всего</t>
  </si>
  <si>
    <t>численность учащихся и студентов образовательных организаций начального, среднего и высшего профессионального образования</t>
  </si>
  <si>
    <t xml:space="preserve">Количество действующих маршрутов и объектов охотничье-рыболовного и аграрного туризма (средств размещения) </t>
  </si>
  <si>
    <t xml:space="preserve">Численность граждан, обслуженных в средствах размещения охотничье-рыболовного и аграрного туризма </t>
  </si>
  <si>
    <t xml:space="preserve">Количество действующих маршрутов и объектов паломнического туризма (средств размещения) </t>
  </si>
  <si>
    <r>
      <t xml:space="preserve">ЗАРЕГИСТРИРОВАННЫЕ СЛУЧАИ ЗАБОЛЕВАНИЙ </t>
    </r>
    <r>
      <rPr>
        <i/>
        <sz val="14"/>
        <rFont val="Times New Roman"/>
        <family val="1"/>
        <charset val="204"/>
      </rPr>
      <t xml:space="preserve">  (количество)</t>
    </r>
  </si>
  <si>
    <r>
      <t xml:space="preserve">УМЕРШИЕ ОТ ВСЕХ ПРИЧИН </t>
    </r>
    <r>
      <rPr>
        <i/>
        <sz val="14"/>
        <rFont val="Times New Roman"/>
        <family val="1"/>
        <charset val="204"/>
      </rPr>
      <t>(количество)</t>
    </r>
  </si>
  <si>
    <t>количество, перечень</t>
  </si>
  <si>
    <t>сроки</t>
  </si>
  <si>
    <t>информация</t>
  </si>
  <si>
    <t>СРЕДНЕЕ ПРОФЕССИОНАЛЬНОЕ ОБРАЗОВАНИЕ</t>
  </si>
  <si>
    <t>Студенты средних образовательных учреждений (численность)</t>
  </si>
  <si>
    <t>Преподаватели и мастера производственного обучения профессиональных образовательных учреждений</t>
  </si>
  <si>
    <t>Средние профессиональные образовательные учреждения</t>
  </si>
  <si>
    <t>государственных</t>
  </si>
  <si>
    <t>негосударственных</t>
  </si>
  <si>
    <t>Подготовленно в средних профессиональных образовательных учреждениях</t>
  </si>
  <si>
    <t>по программам подготовки специалистов среднего звена</t>
  </si>
  <si>
    <t>по программам подготовки квалифицированных рабочих (служащих)</t>
  </si>
  <si>
    <t>ЦЕНТРЫ СОЦИАЛЬНОЙ ПОДДЕРЖКИ НАСЕЛЕНИЯ (количество)</t>
  </si>
  <si>
    <t>ГРАЖДАНЕ, СОСТОЯЩИЕ НА УЧЁТЕ В ЦЕНТРАХ СОЦИАЛЬНОЙ ПОДДЕРЖКИ НАСЕЛЕНИЯ</t>
  </si>
  <si>
    <t>в том числе на социальном обслуживании</t>
  </si>
  <si>
    <t>ГРАЖДАНЕ, ОБРАТИВШИЕСЯ В ОРГАНЫ СОЦИАЛЬНОЙ ЗАЩИТЫ</t>
  </si>
  <si>
    <t>в том чтсле</t>
  </si>
  <si>
    <t>пенсионеры</t>
  </si>
  <si>
    <t>инвалиды</t>
  </si>
  <si>
    <t>из них дети - инвалиды</t>
  </si>
  <si>
    <t>ОБРАЩЕНИЯ МАЛОИМУЩИХ СЕМЕЙ В ОРГАНЫ СОЦИАЛЬНОЙ ЗАЩИТЫ ЗА СОЦИАЛЬНОЙ ПОМОЩЬЮ (количество)</t>
  </si>
  <si>
    <t>МНОГОДЕТНЫЕ СЕМЬИ, ОБРАТИВШИЕСЯ В ОРГАНЫ СОЦИАЛЬНОЙ ЗАЩИТЫ ЗА СОЦИАЛЬНОЙ ПОМОЩЬЮ (количество)</t>
  </si>
  <si>
    <t xml:space="preserve">СТАЦИОНАРНЫЕ УЧРЕЖДЕНИЯ СОЦИАЛЬНОГО ОБСЛУЖИВАНИЯ </t>
  </si>
  <si>
    <t>ГРАЖДАНЕ, НАХОДЯЩИЕСЯ НА СТАЦИОНАРНОМ СОЦИАЛЬНОМ ОБСЛУЖИВАНИИ</t>
  </si>
  <si>
    <t>Численность специалистов по делам молодёжи (молодежной политики) в структуре Администрации муниципального образования</t>
  </si>
  <si>
    <t xml:space="preserve">Количество учреждений по работе с молодежью         </t>
  </si>
  <si>
    <t>Численность молодежи в возрасте от 14 до 30 лет, проживающей на территории муниципального образования</t>
  </si>
  <si>
    <t>из них:</t>
  </si>
  <si>
    <t>количество молодежи, принимающей участие в мероприятиях в сфере молодёжной политики</t>
  </si>
  <si>
    <t xml:space="preserve">количество молодежи, принимающей участие в мероприятиях по патриотическому воспитанию </t>
  </si>
  <si>
    <t>состоящих на учёте в КДН (Комиссии по делам несовершеннолетних)</t>
  </si>
  <si>
    <t>Объем финансирования, предусмотренный бюджетом муниципального образования на мероприятия в сфере молодёжной политики в текущем году</t>
  </si>
  <si>
    <t xml:space="preserve">Наличие программы по патриотическому воспитанию молодёжи </t>
  </si>
  <si>
    <t>объем финансирования программы (перечня мероприятий) по патриотическому воспитанию, предусмотренный бюджетом муниципального образования в текущем году</t>
  </si>
  <si>
    <t>среднегодовая численность населения, чел.</t>
  </si>
  <si>
    <t>уровень регистрируемой безработицы, %</t>
  </si>
  <si>
    <t>кол-во родившихся, чел.
кол-во умерших, чел.
естественный прирост, чел.</t>
  </si>
  <si>
    <t>кв.м.</t>
  </si>
  <si>
    <t>отсутствует</t>
  </si>
  <si>
    <t>наличие (междугородние, городские и пригородные автомобильные перевозки осуществляют частные такси и МУ Каргасокское АТП)</t>
  </si>
  <si>
    <t>наличие (на территории МО работаю опраторы: МТС, Билайн, Велком, Мегафон, Теле 2)</t>
  </si>
  <si>
    <t>наличие (оператор ОАО "Ростелеком", 7250 абонентов)</t>
  </si>
  <si>
    <t>наличие (оператор ОАО "Ростелеком", 2500 абонентов)</t>
  </si>
  <si>
    <t>наличие (цифровое телевидение - 10 ТВ каналов, 2 канала радиовещания; аналоговое телевидение - 7 ТВ каналов, 1 канал радиовещания)</t>
  </si>
  <si>
    <t>наличие (отделения почтовой связи во всех населенных пунктах МО)</t>
  </si>
  <si>
    <t xml:space="preserve">наличие (речные перевозки осуществляют ООО "ОбьРечФлот", МУ Каргасоксое АТП, индивидуальные предприниматели) </t>
  </si>
  <si>
    <t>наличие (организацию воздушных перевозок населения между населенными пунктами осуществляет МУ Каргасокское АТП)</t>
  </si>
  <si>
    <t>тыс.Гкал/год</t>
  </si>
  <si>
    <t>Утверждена Решением Думы Каргасокского района от 16.02.2010
№ 531 "Об утверждении в новой редакции концепции социально-экономического развития муниципального образования «Каргасокский район» Томской области до  2020 года и комплексную программу социально-экономического развития муниципального образования «Каргасокский район» на 2010-2015 годы"</t>
  </si>
  <si>
    <t>село Каргасок</t>
  </si>
  <si>
    <t>kargadm@tomsk.gov.ru</t>
  </si>
  <si>
    <t>общая площадь 18827 га</t>
  </si>
  <si>
    <t>общая площадь 8415453 га</t>
  </si>
  <si>
    <t>общая площадь 3024 га</t>
  </si>
  <si>
    <t>общая площадь 150504 га: в том числе фонд перераспределения земель 93153 га</t>
  </si>
  <si>
    <t>МАУ "Северная правда"</t>
  </si>
  <si>
    <t>8(38253)23109</t>
  </si>
  <si>
    <t>636700, Томская область, с. Каргасок, ул. Пушкина, 31</t>
  </si>
  <si>
    <t>общая площадь 224775 га</t>
  </si>
  <si>
    <t>Район расположен на северо-западе Томской области.</t>
  </si>
  <si>
    <t xml:space="preserve"> На севере Каргасокский район граничит с Александровским районом Томской области и Ханты-Мансийским автономным округом, на востоке с Парабельским, Верхнекетским районами и Красноярским краем, на юге с Новосибирской областью, на западе с Омской и Тюменской областями.</t>
  </si>
  <si>
    <t>кв.км.</t>
  </si>
  <si>
    <t>нет</t>
  </si>
  <si>
    <t>Климат района — континентальный. Долгая холодная зима и короткое жаркое лето.</t>
  </si>
  <si>
    <t>Большая часть территории района занята знаменитыми на весь мир обширными болотами. Самым большим болотом Каргасокского района является Большое Васюганское болото. Болото простирается более чем на 550 км с востока на запад, общая площадь его составляет примерно 5,7 млн га. Многие реки Сибири берут начало из Васюганского болота. На этой территории расположено более 800 тысяч озер. Кроме того, болото является главным источником пресной воды для местных жителей. Для охраны болота и окружающей его территории был создан Васюганский ландшафтный заказник с площадью в 5,1 тысяч кв.км.</t>
  </si>
  <si>
    <t>Каргасокский район отличается богатой флорой и фауной, за это район получил название «северные джунгли». В здешних таежных лесах обитают медведи, барсуки, лоси, лисицы и другие звери, такие птицы как глухарь, тетерев, рябчик. Кроме того, в здешних водоемах обитают множество видов рыб. В районе созданы прекрасные условия для охоты на дичь и обитающих здесь диких зверей, а также здесь очень развита рыбалка.</t>
  </si>
  <si>
    <t>Запасы нефти - 913,8 млн. тонн, глины кирпичные - 7,4 млн. тонн, пески строительные - 13376 м3
В районе выявлено 396 месторождений торфа общей площадью 1 935 876 га с запасами торфа 6 742 006 тыс. тонн (40 % влажности). Причем 22 % общей площади торфяных месторождений (27 % всех запасов) занимает Васюганское месторождение. Преобладает верховая торфяная залежь (69,1 %). К низиной залежи относится 11,5 % запасов торфа.
Добычей полезных ископаемых на территории района занимаются главным образом предприятия нефтегазового комплекса. Самыми крупными месторождениями являются Южно-Мыльджинское, Соболиное, Северо-Сильгинское, Лугинецкое, Северо-Васюганское, Верхне-Сататское.</t>
  </si>
  <si>
    <t xml:space="preserve"> Леса Каргасокского района являются источником и других ценных растительных ресурсов: грибов, ягод, лекарственного и технического сырья. Биологические и эксплуатационные запасы грибов составляют соответственно 15 246 т. (30,24 %) и 5 285,8 тыс. (29,43 %) от запасов области. Хозяйственные запасы - 3 023,8 тыс. (13,3 %).</t>
  </si>
  <si>
    <t>Большую часть территории Каргасокского района занимают леса. Лесной фонд района характеризуется преобладанием смешанных лесов, состоящих из хвойных (сосна, кедр, пихта, ель) и лиственных пород деревьев (берёза, осина). В общем балансе лесов данной категории, возможным для эксплуатации, доля площади под хвойными лесами составляет 1490,1 тыс. га, под лиственными – 1621 тыс. га.</t>
  </si>
  <si>
    <t>ближайший порт расположен в границах с. Каргасок</t>
  </si>
  <si>
    <t xml:space="preserve">Каргасокское сельское поселение, Новоюгинское сельское поселение, Усть-Чижапское сельское поселение, Средневасюганское сельское поселение, Нововасюганское сельское поселение, Сосновское сельское поселение, Киндальское сельское поселение, Тымское сельское поселение, Усть-Тымское сельское поселение, Вертикосское сельское поселение, Толпаровское сельское поселение, Среднетымское сельское поселение
</t>
  </si>
  <si>
    <t xml:space="preserve">с. Каргасок, п. Геологический, п. Нефтяников, с. Павлово, д. Пашня, п. 5 км, с. Бондарка, д. Лозунга,  с. Новоюгино, с. Староюгино, п. Большая Грива, с. Наунак, с. Старая Березовка, с. Усть-Чижапка, с. Средний Васюган, с. Мыльджино, с. Новый Тевриз, с. Новый Васюган, д. Айполово, с. Сосновка, п. Восток, с. Киндал, д. Казальцево, с. Тымск, с. Усть-Тым, с. Вертикос, п. Киевский, п. Неготка, п. Молодежный, с. Напас
</t>
  </si>
  <si>
    <t>1. Обеспечение энергетической эффективности и энергосбережения на территории Каргасокского района на 2010-2015 годы; 
2. Газификация Каргасокского района на период 2011-2015 годы;
3. Профилактика правонарушений и наркомании в Каргасокском районе (2014-2017 годы);
4. Повышение безопасности дорожного движения на территории Каргасокского района в 2013 - 2017 годах;
5. Развитие субъектов малого и среднего предпринимательства в Каргасокском районе на 2011-2014 гг;
6. Развитие культуры в Каргасокском районе на 2013-2017 годы;
7. Развитие здравоохранения муниципального образования «Каргасокский район» на 2011-2015 годы;
8. Обеспечение жильём молодых семей в Каргасокском районе на 2011-2015 годы;
9. Развитие внутреннего и въездного туризма на территории Каргасокского района на 2014-2018 гг.;
10. Ликвидация ветхого и аварийного муниципального жилищного фонда»(2011-2015годы);
11. Развитие инфраструктуры системы образования муниципального образования «Каргасокский район» на 2013 – 2015 гг. с перспективой до 2019 года;
12. Проведение капитального ремонта многоквартирных домов муниципального образования «Каргасокский район»;
13. Развитие образования в муниципальном образовании "Каргасокский район;
14. Профилактика террористической и экстремистской деятельности на территории муниципального образования «Каргасокский район»  на 2014-2016 годы;
15. Чистая вода Каргасокского района» на 2014-2017 годы;
16. Обеспечение жильём семей в Каргасокском районе, родивших одновременно трех и более детей, на 2014-2016 годы.</t>
  </si>
  <si>
    <t>Каргасокский район Томской губернии был создан постановлением Томского губисполкома от 25 июля 1924 г. Данное постановление было утверждено постановлением Западно-Сибирского краевого исполнительного комитета от 4 сентября 1924 г. Первое пленарное заседание Каргасокского райисполкома состоялось 31 июля 1924. Первым председателем Каргасокского райисполкома являлся Хлонов Петр Степанович. По постановлению Президиума ВЦИК от 25 мая 1925 г. Каргасокский район вошел в состав Томского округа Сибирского края. По состоянию на июнь 1925 г. в состав Каргасокского района входили сельсоветы: 1. Айполовский, 2. Васюганский, 3. Высоко-Ярский, 4. Ильинский, 5. Каргасокский, 6. Киндальский, 7. Колгулякский, 8. Кулеевский, 9. Лариатский, 10. Подъельничный, 11. Тымский, 12. Чажабкинский. На основании постановления Президиума ВЦИК от 30 июля 1930 г. Каргасокский район вошел в состав Западно-Сибирского края с центром в г.Новосибирске. По постановлению Президиума ВЦИК от 10 июня 1932 г. Каргасокский район вошел в состав Северного (Нарымского) округа с центром в с.Колпашево, который находился в составе Западно-Сибирского края. Постановлением ВЦИК от 10 декабря 1932 г. из части территории Каргасокского района был образован Тымский туземный район с центром в селении напас. На основании постановления ЦИК СССР от 28 сентября 1937 г. Нарымский  округ вошел в состав Новосибирской области. Указом президиума Верховного совета РСФСР от 22 июня 1939 г. из части территории Каргасокского района был образован Васюганский район с центром в с.Новый Васюган. По Указу Президиума Верховного Совета СССР от 13 августа 1944 г. Нарымский округ был ликвидирован, Каргасокский район вошел в состав Томской области. По указу Президиума Верховного Совета РСФСР от 12 июля 1949 г. был ликвидирован Томский район, его территория передана Каргасокскому району. По указу Президиума Верховного Совета РСФСР от 12 мая 1959 г. был ликвидирован Васюганский район, его территория передана Каргасокскому району. Каргасокский район расположен в северной  части Томской области и имеет субширотное расположение территории по бассейнам основных притоков р.Обь - от восточных границ области (бассейн р.Тым) к западным (бассейн р.Васюган). На севере район граничит с Александровским районом Томской области и тюменской областью, на востоке - с Верхникетским, Парабельским районами Томской области и Красноярским краем, на юге - с Новосибирской областью, на западе - с Омской областью и Тюменской областями. Общая площадь муниципального образования составляет 8685686 га.</t>
  </si>
  <si>
    <t>АНО "Центр развития сельского предпринимательства"</t>
  </si>
  <si>
    <t>-</t>
  </si>
  <si>
    <t>1/Областное государственное бюджетное учреждение здравоохранения "Каргасокская районная больница"</t>
  </si>
  <si>
    <t>областная</t>
  </si>
  <si>
    <t>12+10 в школах</t>
  </si>
  <si>
    <t>12+10(в общеобразовательных организациях)</t>
  </si>
  <si>
    <t>КСОШ - интернат №1-Бондарка-5 км.; КСОШ- интернат  №1 - СХТ; КСОШ №2 - 5км; КСОШ №2 - п. Геологический; Новоюгино - Лозунга; Новоюгино - Большая Грива; Сосновка - Восток; Старая Берёзовка - Усть-Чижапка</t>
  </si>
  <si>
    <t>"Профилактика правонарушений и наркомании в Каргасокском районе на 2014-2017 г.г."</t>
  </si>
  <si>
    <t>Общественный совет при МО МВД России "Каргасокский" председатель - Ермакова Н.Т.</t>
  </si>
  <si>
    <t>по программам профессионального обучения</t>
  </si>
  <si>
    <t>ПАСПОРТ</t>
  </si>
  <si>
    <t xml:space="preserve"> муниципального образования</t>
  </si>
  <si>
    <t>(Название муниципального образования)</t>
  </si>
  <si>
    <t>(Система показателей,</t>
  </si>
  <si>
    <t>характеризующих состояние экономики и</t>
  </si>
  <si>
    <t>социальной сферы муниципального образования)</t>
  </si>
  <si>
    <t>(разработан в соответствии с Федеральным законом</t>
  </si>
  <si>
    <t>«Об общих принципах местного самоуправления в Российской Федерации»</t>
  </si>
  <si>
    <t>№ ФЗ-131 от 6 октября 2004 года)</t>
  </si>
  <si>
    <t>Год составления</t>
  </si>
  <si>
    <t>"Каргасокский район"</t>
  </si>
  <si>
    <t>335
335
0</t>
  </si>
  <si>
    <t>1. Газификация Каргасокского района (2011-2015);
2. Строительство спортивного комплекса в с. Каргасок (2014-2016);
3. Строительство детского сада на 145 мест в с. Каргасок (2013-2014) (государственно-частное партнерство);
4. Строительство водопровода в с. Новый Васюган.</t>
  </si>
  <si>
    <t>2011-2016</t>
  </si>
  <si>
    <t>1. Развития сельского хозяйства и регулирования рынков сельскохозяйственной продукции, сырья и продовольствия на 2013 - 2020 годы;
2. Энергоэффективность и развитие энергетики на 2013 - 2020 годы;
3. Социальная поддержка граждан на 2013 - 2020 годы;
4. Жилище на 2011 - 2015 годы;
5. Экономическое развитие и инновационная экономика на 2013 - 2020 годы;
6. Развитие культуры и туризма на 2013 - 2020 годы.</t>
  </si>
  <si>
    <t>1. Повышение уровня пенсионного обеспечения работников бюджетной сферы, государственных и муниципальных служащих Томской области на период 2013 - 2023 годов;
2. Развитие внутреннего и въездного туризма на территории Томской области на 2013 - 2017 годы;
3. Обеспечение доступности и развития дошкольного образования в Томской области на 2013 - 2017 годы;
4. Развитие общего и дополнительного образования в Томской области на 2014 - 2020 годы;
5. Развитие культуры в Томской области на 2013 - 2017 годы;
6. Энергосбережение и повышение энергетической эффективности на территории Томской области на 2010 - 2012 годы и на перспективу до 2020 года;
7. Развитие системы отдыха и оздоровления детей Томской области на 2014 - 2019 годы;
8. Обеспечение жильем молодых семей в Томской области на 2011 - 2015 годы;
9. Развитие сельскохозяйственного производства в Томской области на 2013 - 2020 годы;
10. Детство под защитой на 2014 - 2019 годы;
11. Развитие малоэтажного строительства в Томской области на 2013 - 2017 годы;
12. Развитие малого и среднего предпринимательства в Томской области на период 2011 - 2014 годов.</t>
  </si>
  <si>
    <t>24,1 / 0,18</t>
  </si>
  <si>
    <t xml:space="preserve">16 / 19,3 </t>
  </si>
  <si>
    <t>1/0</t>
  </si>
  <si>
    <t>Произведено дизельными электростанциями в Каргасокском районе 4660,9 тыс.кВт.ч./год, потреблено электроэнергии от дизельных электростанций 3823,6 тыс.кВт.ч./год, потреблено электроэнергии от централизованного электроснабжения 42172,2 тыс.кВт.ч./год</t>
  </si>
  <si>
    <t>2585,9 / 12929,7</t>
  </si>
  <si>
    <t>Сельское хозяйство, охота и  лесное хозяйство -34, Рыболовство, рыбоводство -14, Обрабатывающие производства      -43, Строительство -14, Оптовая и розничная торговля; ремонт автотранспортных средств, мотоциклов, бытовых изделий и предметов личного пользования -294, Гостиницы и рестораны -15, Транспорт и связь  -108, Финансовая деятельность -3, Операции с недвижимым имуществом, аренда и предоставление   услуг  -31, Образование - 1, Здравоохранение и предоставление социальных услуг -4, Предоставление прочих коммунальных, социальных и персональных услуг 25</t>
  </si>
  <si>
    <t>Сельское хозяйство, охота и  лесное хозяйство -26996,7, Рыболовство, рыбоводство -11 116,3, Обрабатывающие производства      - 34142,95, Строительство -11116, 3, Оптовая и розничная торговля; ремонт автотранспортных средств, мотоциклов, бытовых изделий и предметов личного пользования -233442,5, Гостиницы и рестораны -11910,3, Транспорт и связь  -85754,16, Финансовая деятельность -2382,06 Операции с недвижимым имуществом, аренда и предоставление   услуг  -24614,62, Образование - 794,02, Здравоохранение и предоставление социальных услуг -3176, Предоставление прочих коммунальных, социальных и персональных услуг 19850,5</t>
  </si>
  <si>
    <t>Конкурс предпринимательских проектов субъектов малого предпринимательства "Первый шаг", Частичная оплата услуг по написанию бизнес-планов для участников конкурсов предпринимательских проектов, проведение мастер-классов, семинаров для повышения качества предоставляемых услуг субъектами малого предпринимательства</t>
  </si>
  <si>
    <t xml:space="preserve">колиество поголовья в хозяйствах населения КРС - 1262 головы, в т.ч. Коров 566, свиньи - 66 голов, козы и овцы - 766 голов, птица - 2605 голов.  </t>
  </si>
  <si>
    <t>Объем посевных площадей: всего 667,25 га, в т.ч. В организациях - 5,1 га, в КФХ - 0,14 га, хозяйствах населения 667,25 га. Все посевные площади предназначены для выращивания картофеля и овощей., валовый сбор картофеля 8907,1 тонна</t>
  </si>
  <si>
    <t>В Каргасокском районе зарегистрировано 10 индивидуальных предпринимателей и 6 юридических лиц, у которых одним из видов экономической деятельности является рыболовство.</t>
  </si>
</sst>
</file>

<file path=xl/styles.xml><?xml version="1.0" encoding="utf-8"?>
<styleSheet xmlns="http://schemas.openxmlformats.org/spreadsheetml/2006/main">
  <numFmts count="7">
    <numFmt numFmtId="43" formatCode="_-* #,##0.00_р_._-;\-* #,##0.00_р_._-;_-* &quot;-&quot;??_р_._-;_-@_-"/>
    <numFmt numFmtId="164" formatCode="_-* #,##0.0_р_._-;\-* #,##0.0_р_._-;_-* &quot;-&quot;??_р_._-;_-@_-"/>
    <numFmt numFmtId="165" formatCode="_-* #,##0.000_р_._-;\-* #,##0.000_р_._-;_-* &quot;-&quot;??_р_._-;_-@_-"/>
    <numFmt numFmtId="166" formatCode="_-* #,##0_р_._-;\-* #,##0_р_._-;_-* &quot;-&quot;??_р_._-;_-@_-"/>
    <numFmt numFmtId="167" formatCode="0.0"/>
    <numFmt numFmtId="168" formatCode="_-* #,##0.0000_р_._-;\-* #,##0.0000_р_._-;_-* &quot;-&quot;??_р_._-;_-@_-"/>
    <numFmt numFmtId="169" formatCode="0.000"/>
  </numFmts>
  <fonts count="47">
    <font>
      <sz val="11"/>
      <color theme="1"/>
      <name val="Calibri"/>
      <family val="2"/>
      <charset val="204"/>
      <scheme val="minor"/>
    </font>
    <font>
      <sz val="12"/>
      <color indexed="8"/>
      <name val="Times New Roman"/>
      <family val="1"/>
      <charset val="204"/>
    </font>
    <font>
      <b/>
      <sz val="12"/>
      <color indexed="8"/>
      <name val="Times New Roman"/>
      <family val="1"/>
      <charset val="204"/>
    </font>
    <font>
      <i/>
      <sz val="12"/>
      <color indexed="8"/>
      <name val="Times New Roman"/>
      <family val="1"/>
      <charset val="204"/>
    </font>
    <font>
      <sz val="16"/>
      <color indexed="8"/>
      <name val="Times New Roman"/>
      <family val="1"/>
      <charset val="204"/>
    </font>
    <font>
      <i/>
      <sz val="10"/>
      <color indexed="8"/>
      <name val="Times New Roman"/>
      <family val="1"/>
      <charset val="204"/>
    </font>
    <font>
      <i/>
      <sz val="11"/>
      <color indexed="8"/>
      <name val="Times New Roman"/>
      <family val="1"/>
      <charset val="204"/>
    </font>
    <font>
      <b/>
      <sz val="11"/>
      <color indexed="8"/>
      <name val="Times New Roman"/>
      <family val="1"/>
      <charset val="204"/>
    </font>
    <font>
      <sz val="12"/>
      <color indexed="8"/>
      <name val="Vrinda"/>
      <family val="2"/>
    </font>
    <font>
      <sz val="12"/>
      <color indexed="8"/>
      <name val="Times New Roman"/>
      <family val="1"/>
      <charset val="204"/>
    </font>
    <font>
      <i/>
      <sz val="12"/>
      <color indexed="8"/>
      <name val="Times New Roman"/>
      <family val="1"/>
      <charset val="204"/>
    </font>
    <font>
      <b/>
      <i/>
      <sz val="12"/>
      <color indexed="8"/>
      <name val="Times New Roman"/>
      <family val="1"/>
      <charset val="204"/>
    </font>
    <font>
      <sz val="11"/>
      <color indexed="8"/>
      <name val="Times New Roman"/>
      <family val="1"/>
      <charset val="204"/>
    </font>
    <font>
      <b/>
      <sz val="11"/>
      <color indexed="8"/>
      <name val="Times New Roman"/>
      <family val="1"/>
      <charset val="204"/>
    </font>
    <font>
      <i/>
      <sz val="14"/>
      <color indexed="8"/>
      <name val="Times New Roman"/>
      <family val="1"/>
      <charset val="204"/>
    </font>
    <font>
      <i/>
      <sz val="9"/>
      <color indexed="8"/>
      <name val="Times New Roman"/>
      <family val="1"/>
      <charset val="204"/>
    </font>
    <font>
      <sz val="12"/>
      <color indexed="8"/>
      <name val="Calibri"/>
      <family val="2"/>
      <charset val="204"/>
    </font>
    <font>
      <sz val="8"/>
      <name val="Calibri"/>
      <family val="2"/>
      <charset val="204"/>
    </font>
    <font>
      <b/>
      <sz val="12"/>
      <name val="Times New Roman"/>
      <family val="1"/>
      <charset val="204"/>
    </font>
    <font>
      <i/>
      <sz val="11"/>
      <name val="Times New Roman"/>
      <family val="1"/>
      <charset val="204"/>
    </font>
    <font>
      <sz val="12"/>
      <name val="Times New Roman"/>
      <family val="1"/>
      <charset val="204"/>
    </font>
    <font>
      <sz val="11"/>
      <name val="Calibri"/>
      <family val="2"/>
      <charset val="204"/>
    </font>
    <font>
      <i/>
      <sz val="14"/>
      <name val="Times New Roman"/>
      <family val="1"/>
      <charset val="204"/>
    </font>
    <font>
      <sz val="11"/>
      <name val="Calibri"/>
      <family val="2"/>
      <charset val="204"/>
    </font>
    <font>
      <sz val="12"/>
      <name val="Calibri"/>
      <family val="2"/>
      <charset val="204"/>
    </font>
    <font>
      <i/>
      <sz val="12"/>
      <name val="Times New Roman"/>
      <family val="1"/>
      <charset val="204"/>
    </font>
    <font>
      <sz val="11"/>
      <color theme="1"/>
      <name val="Calibri"/>
      <family val="2"/>
      <charset val="204"/>
      <scheme val="minor"/>
    </font>
    <font>
      <sz val="11"/>
      <color theme="1"/>
      <name val="Arial"/>
      <family val="2"/>
      <charset val="204"/>
    </font>
    <font>
      <sz val="12"/>
      <color theme="1"/>
      <name val="Times New Roman"/>
      <family val="1"/>
      <charset val="204"/>
    </font>
    <font>
      <u/>
      <sz val="11"/>
      <color theme="10"/>
      <name val="Calibri"/>
      <family val="2"/>
      <charset val="204"/>
      <scheme val="minor"/>
    </font>
    <font>
      <sz val="10"/>
      <color theme="1"/>
      <name val="Times New Roman"/>
      <family val="1"/>
      <charset val="204"/>
    </font>
    <font>
      <sz val="14"/>
      <color theme="1"/>
      <name val="Times New Roman"/>
      <family val="1"/>
      <charset val="204"/>
    </font>
    <font>
      <u/>
      <sz val="14"/>
      <color theme="10"/>
      <name val="Times New Roman"/>
      <family val="1"/>
      <charset val="204"/>
    </font>
    <font>
      <sz val="14"/>
      <color rgb="FF000000"/>
      <name val="Times New Roman"/>
      <family val="1"/>
      <charset val="204"/>
    </font>
    <font>
      <sz val="14"/>
      <name val="Times New Roman"/>
      <family val="1"/>
      <charset val="204"/>
    </font>
    <font>
      <sz val="14"/>
      <color indexed="8"/>
      <name val="Times New Roman"/>
      <family val="1"/>
      <charset val="204"/>
    </font>
    <font>
      <sz val="10"/>
      <name val="Times New Roman"/>
      <family val="1"/>
      <charset val="204"/>
    </font>
    <font>
      <b/>
      <sz val="14"/>
      <color indexed="8"/>
      <name val="Times New Roman"/>
      <family val="1"/>
      <charset val="204"/>
    </font>
    <font>
      <sz val="11"/>
      <color indexed="8"/>
      <name val="Calibri"/>
      <family val="2"/>
      <charset val="204"/>
    </font>
    <font>
      <sz val="10"/>
      <color indexed="8"/>
      <name val="Times New Roman"/>
      <family val="1"/>
      <charset val="204"/>
    </font>
    <font>
      <b/>
      <sz val="16"/>
      <color indexed="8"/>
      <name val="Times New Roman"/>
      <family val="1"/>
      <charset val="204"/>
    </font>
    <font>
      <b/>
      <sz val="20"/>
      <color indexed="8"/>
      <name val="Times New Roman"/>
      <family val="1"/>
      <charset val="204"/>
    </font>
    <font>
      <b/>
      <u/>
      <sz val="20"/>
      <color indexed="8"/>
      <name val="Times New Roman"/>
      <family val="1"/>
      <charset val="204"/>
    </font>
    <font>
      <b/>
      <sz val="10"/>
      <color indexed="8"/>
      <name val="Times New Roman"/>
      <family val="1"/>
      <charset val="204"/>
    </font>
    <font>
      <b/>
      <sz val="13"/>
      <color indexed="8"/>
      <name val="Times New Roman"/>
      <family val="1"/>
      <charset val="204"/>
    </font>
    <font>
      <sz val="11"/>
      <color rgb="FFFF0000"/>
      <name val="Calibri"/>
      <family val="2"/>
      <charset val="204"/>
      <scheme val="minor"/>
    </font>
    <font>
      <b/>
      <sz val="14"/>
      <color indexed="8"/>
      <name val="Calibri"/>
      <family val="2"/>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s>
  <cellStyleXfs count="4">
    <xf numFmtId="0" fontId="0" fillId="0" borderId="0"/>
    <xf numFmtId="43" fontId="26" fillId="0" borderId="0" applyFont="0" applyFill="0" applyBorder="0" applyAlignment="0" applyProtection="0"/>
    <xf numFmtId="0" fontId="29" fillId="0" borderId="0" applyNumberFormat="0" applyFill="0" applyBorder="0" applyAlignment="0" applyProtection="0"/>
    <xf numFmtId="0" fontId="38" fillId="0" borderId="0"/>
  </cellStyleXfs>
  <cellXfs count="224">
    <xf numFmtId="0" fontId="0" fillId="0" borderId="0" xfId="0"/>
    <xf numFmtId="0" fontId="0" fillId="0" borderId="1" xfId="0" applyBorder="1"/>
    <xf numFmtId="0" fontId="27" fillId="0" borderId="0" xfId="0" applyFont="1" applyBorder="1" applyAlignment="1">
      <alignment vertical="top" wrapText="1"/>
    </xf>
    <xf numFmtId="0" fontId="27" fillId="0" borderId="0" xfId="0" applyFont="1" applyBorder="1" applyAlignment="1">
      <alignment horizontal="right" wrapText="1"/>
    </xf>
    <xf numFmtId="0" fontId="27" fillId="0" borderId="0" xfId="0" applyFont="1" applyBorder="1" applyAlignment="1">
      <alignment horizontal="left" vertical="top" wrapText="1" indent="2"/>
    </xf>
    <xf numFmtId="0" fontId="27" fillId="0" borderId="0" xfId="0" applyFont="1"/>
    <xf numFmtId="0" fontId="28" fillId="0" borderId="0" xfId="0" applyFont="1"/>
    <xf numFmtId="0" fontId="31" fillId="0" borderId="1" xfId="0" applyFont="1" applyBorder="1" applyAlignment="1">
      <alignment horizontal="center"/>
    </xf>
    <xf numFmtId="0" fontId="31" fillId="0" borderId="1" xfId="0" applyFont="1" applyBorder="1"/>
    <xf numFmtId="0" fontId="31" fillId="0" borderId="0" xfId="0" applyFont="1"/>
    <xf numFmtId="0" fontId="31" fillId="0" borderId="0" xfId="0" applyFont="1" applyBorder="1" applyAlignment="1"/>
    <xf numFmtId="0" fontId="0" fillId="0" borderId="0" xfId="0" applyBorder="1"/>
    <xf numFmtId="0" fontId="31" fillId="0" borderId="1" xfId="0" applyFont="1" applyBorder="1" applyAlignment="1">
      <alignment horizontal="right"/>
    </xf>
    <xf numFmtId="0" fontId="0" fillId="0" borderId="1" xfId="0" applyFill="1" applyBorder="1"/>
    <xf numFmtId="0" fontId="31" fillId="0" borderId="1" xfId="0" applyFont="1" applyFill="1" applyBorder="1"/>
    <xf numFmtId="0" fontId="0" fillId="0" borderId="0" xfId="0" applyFill="1"/>
    <xf numFmtId="0" fontId="0" fillId="0" borderId="1" xfId="0" applyFill="1" applyBorder="1" applyAlignment="1">
      <alignment wrapText="1"/>
    </xf>
    <xf numFmtId="0" fontId="31" fillId="0" borderId="1" xfId="0" applyFont="1" applyFill="1" applyBorder="1" applyAlignment="1">
      <alignment horizontal="right"/>
    </xf>
    <xf numFmtId="0" fontId="3" fillId="0" borderId="1" xfId="0" applyFont="1" applyFill="1" applyBorder="1" applyAlignment="1">
      <alignment horizontal="left" wrapText="1"/>
    </xf>
    <xf numFmtId="0" fontId="34" fillId="0" borderId="1" xfId="0" applyFont="1" applyFill="1" applyBorder="1"/>
    <xf numFmtId="0" fontId="31" fillId="0" borderId="1" xfId="0" applyFont="1" applyFill="1" applyBorder="1" applyAlignment="1">
      <alignment horizontal="left" vertical="top" wrapText="1"/>
    </xf>
    <xf numFmtId="0" fontId="31" fillId="0" borderId="1" xfId="0" applyNumberFormat="1" applyFont="1" applyFill="1" applyBorder="1" applyAlignment="1">
      <alignment horizontal="left" vertical="center" wrapText="1"/>
    </xf>
    <xf numFmtId="0" fontId="33" fillId="0" borderId="1" xfId="0" applyFont="1" applyFill="1" applyBorder="1" applyAlignment="1">
      <alignment wrapText="1"/>
    </xf>
    <xf numFmtId="0" fontId="3" fillId="0" borderId="2" xfId="0" applyFont="1" applyFill="1" applyBorder="1" applyAlignment="1">
      <alignment horizontal="fill" vertical="justify" wrapText="1"/>
    </xf>
    <xf numFmtId="0" fontId="2" fillId="0" borderId="1" xfId="0" applyFont="1" applyFill="1" applyBorder="1" applyAlignment="1">
      <alignment horizontal="center" vertical="center"/>
    </xf>
    <xf numFmtId="0" fontId="3" fillId="0" borderId="2" xfId="0" applyFont="1" applyFill="1" applyBorder="1" applyAlignment="1">
      <alignment horizontal="left" wrapText="1"/>
    </xf>
    <xf numFmtId="0" fontId="33" fillId="0" borderId="1" xfId="0" applyFont="1" applyFill="1" applyBorder="1" applyAlignment="1">
      <alignment vertical="center" wrapText="1"/>
    </xf>
    <xf numFmtId="0" fontId="34" fillId="0" borderId="1" xfId="0" applyFont="1" applyFill="1" applyBorder="1" applyAlignment="1">
      <alignment wrapText="1"/>
    </xf>
    <xf numFmtId="0" fontId="31" fillId="0" borderId="1" xfId="0" applyFont="1" applyFill="1" applyBorder="1" applyAlignment="1">
      <alignment wrapText="1"/>
    </xf>
    <xf numFmtId="0" fontId="7" fillId="0" borderId="0" xfId="0" applyFont="1" applyFill="1" applyAlignment="1">
      <alignment horizontal="center" vertical="center"/>
    </xf>
    <xf numFmtId="3" fontId="31" fillId="0" borderId="1" xfId="0" applyNumberFormat="1" applyFont="1" applyFill="1" applyBorder="1"/>
    <xf numFmtId="0" fontId="30" fillId="0" borderId="1" xfId="0" applyFont="1" applyFill="1" applyBorder="1" applyAlignment="1">
      <alignment vertical="center" wrapText="1"/>
    </xf>
    <xf numFmtId="0" fontId="0" fillId="0" borderId="1" xfId="0" applyFill="1" applyBorder="1" applyAlignment="1">
      <alignment horizontal="left" wrapText="1"/>
    </xf>
    <xf numFmtId="0" fontId="0" fillId="0" borderId="1" xfId="0" applyFill="1" applyBorder="1" applyAlignment="1">
      <alignment vertical="top" wrapText="1"/>
    </xf>
    <xf numFmtId="0" fontId="3" fillId="0" borderId="1" xfId="0" applyFont="1" applyFill="1" applyBorder="1" applyAlignment="1">
      <alignment horizontal="left" vertical="top" wrapText="1"/>
    </xf>
    <xf numFmtId="0" fontId="0" fillId="0" borderId="1" xfId="0" applyFill="1" applyBorder="1" applyAlignment="1">
      <alignment vertical="top"/>
    </xf>
    <xf numFmtId="43" fontId="31" fillId="0" borderId="1" xfId="1" applyFont="1" applyFill="1" applyBorder="1" applyAlignment="1">
      <alignment vertical="top"/>
    </xf>
    <xf numFmtId="0" fontId="20" fillId="0" borderId="1" xfId="0" applyFont="1" applyFill="1" applyBorder="1" applyAlignment="1">
      <alignment vertical="top" wrapText="1"/>
    </xf>
    <xf numFmtId="0" fontId="31" fillId="0" borderId="0" xfId="0" applyFont="1" applyFill="1"/>
    <xf numFmtId="0" fontId="0" fillId="2" borderId="0" xfId="0" applyFill="1"/>
    <xf numFmtId="0" fontId="31" fillId="2" borderId="1" xfId="0" applyFont="1" applyFill="1" applyBorder="1"/>
    <xf numFmtId="0" fontId="0" fillId="2" borderId="1" xfId="0" applyFill="1" applyBorder="1"/>
    <xf numFmtId="0" fontId="3" fillId="2" borderId="1" xfId="0" applyFont="1" applyFill="1" applyBorder="1" applyAlignment="1">
      <alignment horizontal="left" wrapText="1"/>
    </xf>
    <xf numFmtId="0" fontId="0" fillId="2" borderId="1" xfId="0" applyFill="1" applyBorder="1" applyAlignment="1"/>
    <xf numFmtId="0" fontId="0" fillId="2" borderId="3" xfId="0" applyFill="1" applyBorder="1" applyAlignment="1"/>
    <xf numFmtId="0" fontId="3" fillId="2" borderId="2" xfId="0" applyFont="1" applyFill="1" applyBorder="1" applyAlignment="1">
      <alignment horizontal="left" wrapText="1"/>
    </xf>
    <xf numFmtId="0" fontId="21" fillId="2" borderId="1" xfId="0" applyFont="1" applyFill="1" applyBorder="1" applyAlignment="1">
      <alignment horizontal="right" wrapText="1"/>
    </xf>
    <xf numFmtId="0" fontId="21" fillId="2" borderId="1" xfId="0" applyFont="1" applyFill="1" applyBorder="1"/>
    <xf numFmtId="0" fontId="23" fillId="2" borderId="1" xfId="0" applyFont="1" applyFill="1" applyBorder="1"/>
    <xf numFmtId="0" fontId="20" fillId="2" borderId="2" xfId="0" applyFont="1" applyFill="1" applyBorder="1" applyAlignment="1">
      <alignment horizontal="right" wrapText="1"/>
    </xf>
    <xf numFmtId="0" fontId="21" fillId="2" borderId="4" xfId="0" applyFont="1" applyFill="1" applyBorder="1" applyAlignment="1">
      <alignment horizontal="right" wrapText="1"/>
    </xf>
    <xf numFmtId="0" fontId="10" fillId="2" borderId="1" xfId="0" applyFont="1" applyFill="1" applyBorder="1" applyAlignment="1">
      <alignment horizontal="left" wrapText="1"/>
    </xf>
    <xf numFmtId="0" fontId="10" fillId="2" borderId="1" xfId="0" applyFont="1" applyFill="1" applyBorder="1" applyAlignment="1">
      <alignment horizontal="justify" vertical="center"/>
    </xf>
    <xf numFmtId="167" fontId="31" fillId="0" borderId="1" xfId="0" applyNumberFormat="1" applyFont="1" applyFill="1" applyBorder="1"/>
    <xf numFmtId="0" fontId="2" fillId="0" borderId="1" xfId="0" applyFont="1" applyFill="1" applyBorder="1" applyAlignment="1">
      <alignment horizontal="center" wrapText="1"/>
    </xf>
    <xf numFmtId="0" fontId="0" fillId="0" borderId="1" xfId="0" applyFill="1" applyBorder="1" applyAlignment="1"/>
    <xf numFmtId="1" fontId="31" fillId="0" borderId="1" xfId="0" applyNumberFormat="1" applyFont="1" applyFill="1" applyBorder="1"/>
    <xf numFmtId="2" fontId="31" fillId="0" borderId="1" xfId="0" applyNumberFormat="1" applyFont="1" applyFill="1" applyBorder="1"/>
    <xf numFmtId="0" fontId="2" fillId="2" borderId="2" xfId="0" applyFont="1" applyFill="1" applyBorder="1" applyAlignment="1">
      <alignment horizontal="center" wrapText="1"/>
    </xf>
    <xf numFmtId="0" fontId="20" fillId="2" borderId="1" xfId="0" applyFont="1" applyFill="1" applyBorder="1" applyAlignment="1">
      <alignment horizontal="right" wrapText="1"/>
    </xf>
    <xf numFmtId="0" fontId="2" fillId="2" borderId="1" xfId="0" applyFont="1" applyFill="1" applyBorder="1" applyAlignment="1">
      <alignment horizontal="center" wrapText="1"/>
    </xf>
    <xf numFmtId="0" fontId="0" fillId="2" borderId="1" xfId="0" applyFill="1" applyBorder="1" applyAlignment="1">
      <alignment horizontal="center"/>
    </xf>
    <xf numFmtId="0" fontId="3" fillId="2" borderId="6" xfId="0" applyFont="1" applyFill="1" applyBorder="1" applyAlignment="1">
      <alignment horizontal="left" wrapText="1"/>
    </xf>
    <xf numFmtId="0" fontId="0" fillId="2" borderId="6" xfId="0" applyFill="1" applyBorder="1" applyAlignment="1">
      <alignment horizontal="left"/>
    </xf>
    <xf numFmtId="0" fontId="0" fillId="2" borderId="1" xfId="0" applyFill="1" applyBorder="1" applyAlignment="1">
      <alignment wrapText="1"/>
    </xf>
    <xf numFmtId="0" fontId="35" fillId="0" borderId="0" xfId="3" applyFont="1" applyAlignment="1">
      <alignment horizontal="right"/>
    </xf>
    <xf numFmtId="0" fontId="39" fillId="0" borderId="0" xfId="3" applyFont="1"/>
    <xf numFmtId="0" fontId="40" fillId="0" borderId="0" xfId="3" applyFont="1" applyAlignment="1">
      <alignment horizontal="center"/>
    </xf>
    <xf numFmtId="0" fontId="41" fillId="0" borderId="0" xfId="3" applyFont="1" applyAlignment="1">
      <alignment horizontal="center"/>
    </xf>
    <xf numFmtId="0" fontId="42" fillId="0" borderId="14" xfId="3" applyFont="1" applyBorder="1" applyAlignment="1">
      <alignment horizontal="center"/>
    </xf>
    <xf numFmtId="0" fontId="43" fillId="0" borderId="0" xfId="3" applyFont="1" applyAlignment="1">
      <alignment horizontal="center" vertical="top"/>
    </xf>
    <xf numFmtId="0" fontId="2" fillId="0" borderId="0" xfId="3" applyFont="1" applyAlignment="1">
      <alignment horizontal="center"/>
    </xf>
    <xf numFmtId="0" fontId="44" fillId="0" borderId="0" xfId="3" applyFont="1" applyAlignment="1">
      <alignment horizontal="center"/>
    </xf>
    <xf numFmtId="0" fontId="7" fillId="0" borderId="0" xfId="3" applyFont="1" applyAlignment="1">
      <alignment horizontal="center"/>
    </xf>
    <xf numFmtId="0" fontId="35" fillId="0" borderId="0" xfId="3" applyFont="1"/>
    <xf numFmtId="0" fontId="12" fillId="0" borderId="0" xfId="3" applyFont="1" applyAlignment="1">
      <alignment horizontal="center" vertical="center"/>
    </xf>
    <xf numFmtId="0" fontId="28" fillId="0" borderId="1" xfId="0" applyFont="1" applyFill="1" applyBorder="1" applyAlignment="1">
      <alignment vertical="center" wrapText="1"/>
    </xf>
    <xf numFmtId="43" fontId="28" fillId="0" borderId="1" xfId="1" applyFont="1" applyFill="1" applyBorder="1"/>
    <xf numFmtId="0" fontId="28" fillId="0" borderId="1" xfId="0" applyFont="1" applyFill="1" applyBorder="1" applyAlignment="1">
      <alignment horizontal="left"/>
    </xf>
    <xf numFmtId="0" fontId="28" fillId="0" borderId="1" xfId="0" applyFont="1" applyFill="1" applyBorder="1"/>
    <xf numFmtId="166" fontId="28" fillId="0" borderId="1" xfId="1" applyNumberFormat="1" applyFont="1" applyFill="1" applyBorder="1"/>
    <xf numFmtId="43" fontId="28" fillId="0" borderId="1" xfId="1" applyFont="1" applyFill="1" applyBorder="1" applyAlignment="1">
      <alignment vertical="top"/>
    </xf>
    <xf numFmtId="0" fontId="28" fillId="0" borderId="1" xfId="0" applyFont="1" applyFill="1" applyBorder="1" applyAlignment="1">
      <alignment vertical="top" wrapText="1"/>
    </xf>
    <xf numFmtId="168" fontId="28" fillId="0" borderId="1" xfId="1" applyNumberFormat="1" applyFont="1" applyFill="1" applyBorder="1"/>
    <xf numFmtId="165" fontId="28" fillId="0" borderId="1" xfId="1" applyNumberFormat="1" applyFont="1" applyFill="1" applyBorder="1"/>
    <xf numFmtId="2" fontId="0" fillId="2" borderId="1" xfId="0" applyNumberFormat="1" applyFill="1" applyBorder="1"/>
    <xf numFmtId="2" fontId="3" fillId="2" borderId="1" xfId="0" applyNumberFormat="1" applyFont="1" applyFill="1" applyBorder="1" applyAlignment="1">
      <alignment horizontal="left" wrapText="1"/>
    </xf>
    <xf numFmtId="0" fontId="45" fillId="2" borderId="0" xfId="0" applyFont="1" applyFill="1"/>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13" xfId="0" applyFill="1" applyBorder="1" applyAlignment="1">
      <alignment horizontal="center" vertical="center"/>
    </xf>
    <xf numFmtId="0" fontId="0" fillId="0" borderId="13" xfId="0" applyFill="1" applyBorder="1" applyAlignment="1">
      <alignment horizontal="center" vertical="center"/>
    </xf>
    <xf numFmtId="0" fontId="9" fillId="2" borderId="1" xfId="0" applyFont="1" applyFill="1" applyBorder="1" applyAlignment="1">
      <alignment horizontal="right" wrapText="1"/>
    </xf>
    <xf numFmtId="0" fontId="16" fillId="2" borderId="2" xfId="0" applyFont="1" applyFill="1" applyBorder="1" applyAlignment="1">
      <alignment horizontal="right"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0" fillId="2" borderId="1" xfId="0" applyFont="1" applyFill="1" applyBorder="1" applyAlignment="1">
      <alignment horizontal="right" wrapText="1"/>
    </xf>
    <xf numFmtId="0" fontId="24" fillId="2" borderId="2" xfId="0" applyFont="1" applyFill="1" applyBorder="1" applyAlignment="1">
      <alignment horizontal="right" wrapText="1"/>
    </xf>
    <xf numFmtId="0" fontId="4" fillId="2" borderId="2" xfId="0" applyFont="1" applyFill="1" applyBorder="1" applyAlignment="1">
      <alignment wrapText="1"/>
    </xf>
    <xf numFmtId="0" fontId="4" fillId="2" borderId="5" xfId="0" applyFont="1" applyFill="1" applyBorder="1" applyAlignment="1">
      <alignment wrapText="1"/>
    </xf>
    <xf numFmtId="0" fontId="4" fillId="2" borderId="4" xfId="0" applyFont="1" applyFill="1" applyBorder="1" applyAlignment="1">
      <alignment wrapText="1"/>
    </xf>
    <xf numFmtId="0" fontId="1" fillId="2" borderId="2" xfId="0" applyFont="1" applyFill="1" applyBorder="1" applyAlignment="1">
      <alignment horizontal="left" wrapText="1"/>
    </xf>
    <xf numFmtId="0" fontId="16" fillId="2" borderId="4" xfId="0" applyFont="1" applyFill="1" applyBorder="1" applyAlignment="1">
      <alignment horizontal="left" wrapText="1"/>
    </xf>
    <xf numFmtId="0" fontId="0" fillId="2" borderId="1" xfId="0" applyFill="1" applyBorder="1" applyAlignment="1">
      <alignment horizontal="center"/>
    </xf>
    <xf numFmtId="0" fontId="2" fillId="2" borderId="4" xfId="0" applyFont="1" applyFill="1" applyBorder="1" applyAlignment="1">
      <alignment horizontal="center" wrapText="1"/>
    </xf>
    <xf numFmtId="0" fontId="1" fillId="2" borderId="1" xfId="0" applyFont="1" applyFill="1" applyBorder="1" applyAlignment="1">
      <alignment horizontal="right" wrapText="1"/>
    </xf>
    <xf numFmtId="0" fontId="0" fillId="2" borderId="1" xfId="0" applyFill="1" applyBorder="1" applyAlignment="1">
      <alignment horizontal="right" wrapText="1"/>
    </xf>
    <xf numFmtId="0" fontId="16" fillId="2" borderId="1" xfId="0" applyFont="1" applyFill="1" applyBorder="1" applyAlignment="1">
      <alignment horizontal="right" wrapText="1"/>
    </xf>
    <xf numFmtId="0" fontId="3" fillId="2" borderId="6" xfId="0" applyFont="1" applyFill="1" applyBorder="1" applyAlignment="1">
      <alignment horizontal="left" wrapText="1"/>
    </xf>
    <xf numFmtId="0" fontId="3" fillId="2" borderId="3" xfId="0" applyFont="1" applyFill="1" applyBorder="1" applyAlignment="1">
      <alignment horizontal="left" wrapText="1"/>
    </xf>
    <xf numFmtId="0" fontId="1" fillId="0" borderId="1" xfId="0" applyFont="1" applyBorder="1" applyAlignment="1">
      <alignment horizontal="right" wrapText="1"/>
    </xf>
    <xf numFmtId="0" fontId="0" fillId="0" borderId="1" xfId="0" applyBorder="1" applyAlignment="1">
      <alignment horizontal="right" wrapText="1"/>
    </xf>
    <xf numFmtId="0" fontId="23" fillId="2" borderId="1" xfId="0" applyFont="1" applyFill="1" applyBorder="1" applyAlignment="1">
      <alignment horizontal="right" wrapText="1"/>
    </xf>
    <xf numFmtId="0" fontId="18" fillId="2" borderId="2" xfId="0" applyFont="1" applyFill="1" applyBorder="1" applyAlignment="1">
      <alignment horizontal="center" wrapText="1"/>
    </xf>
    <xf numFmtId="0" fontId="18" fillId="2" borderId="4" xfId="0" applyFont="1" applyFill="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18" fillId="2" borderId="1" xfId="0" applyFont="1" applyFill="1" applyBorder="1" applyAlignment="1">
      <alignment horizontal="center" wrapText="1"/>
    </xf>
    <xf numFmtId="0" fontId="2" fillId="2" borderId="1" xfId="0" applyFont="1" applyFill="1" applyBorder="1" applyAlignment="1">
      <alignment horizontal="center"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3" xfId="0" applyFill="1" applyBorder="1" applyAlignment="1">
      <alignment horizontal="center"/>
    </xf>
    <xf numFmtId="0" fontId="1" fillId="2" borderId="2" xfId="0" applyFont="1" applyFill="1" applyBorder="1" applyAlignment="1">
      <alignment horizontal="center" wrapText="1"/>
    </xf>
    <xf numFmtId="0" fontId="0" fillId="2" borderId="4" xfId="0" applyFill="1" applyBorder="1" applyAlignment="1">
      <alignment horizontal="center" wrapText="1"/>
    </xf>
    <xf numFmtId="2" fontId="0" fillId="2" borderId="1" xfId="0" applyNumberFormat="1" applyFill="1" applyBorder="1" applyAlignment="1">
      <alignment horizontal="center"/>
    </xf>
    <xf numFmtId="2" fontId="1" fillId="2" borderId="1" xfId="0" applyNumberFormat="1" applyFont="1" applyFill="1" applyBorder="1" applyAlignment="1">
      <alignment horizontal="right" wrapText="1"/>
    </xf>
    <xf numFmtId="2" fontId="0" fillId="2" borderId="1" xfId="0" applyNumberFormat="1" applyFill="1" applyBorder="1" applyAlignment="1">
      <alignment horizontal="right" wrapText="1"/>
    </xf>
    <xf numFmtId="2" fontId="2" fillId="2" borderId="2" xfId="0" applyNumberFormat="1" applyFont="1" applyFill="1" applyBorder="1" applyAlignment="1">
      <alignment horizontal="center" wrapText="1"/>
    </xf>
    <xf numFmtId="2" fontId="2" fillId="2" borderId="4" xfId="0" applyNumberFormat="1" applyFont="1" applyFill="1" applyBorder="1" applyAlignment="1">
      <alignment horizontal="center" wrapText="1"/>
    </xf>
    <xf numFmtId="0" fontId="2" fillId="0" borderId="1" xfId="0" applyFont="1" applyBorder="1" applyAlignment="1">
      <alignment horizontal="center" wrapText="1"/>
    </xf>
    <xf numFmtId="0" fontId="13" fillId="2" borderId="1" xfId="0" applyFont="1" applyFill="1" applyBorder="1" applyAlignment="1">
      <alignment horizontal="center" vertical="center"/>
    </xf>
    <xf numFmtId="0" fontId="2" fillId="0" borderId="2" xfId="0" applyFont="1" applyFill="1" applyBorder="1" applyAlignment="1">
      <alignment horizontal="center" wrapText="1"/>
    </xf>
    <xf numFmtId="0" fontId="2" fillId="0" borderId="4" xfId="0" applyFont="1" applyFill="1" applyBorder="1" applyAlignment="1">
      <alignment horizontal="center" wrapText="1"/>
    </xf>
    <xf numFmtId="0" fontId="1" fillId="0" borderId="1" xfId="0" applyFont="1" applyFill="1" applyBorder="1" applyAlignment="1">
      <alignment horizontal="right" wrapText="1"/>
    </xf>
    <xf numFmtId="0" fontId="0" fillId="0" borderId="1" xfId="0" applyFill="1" applyBorder="1" applyAlignment="1">
      <alignment horizontal="right" wrapText="1"/>
    </xf>
    <xf numFmtId="0" fontId="10" fillId="2" borderId="1" xfId="0" applyFont="1" applyFill="1" applyBorder="1" applyAlignment="1">
      <alignment horizontal="center" vertical="center"/>
    </xf>
    <xf numFmtId="0" fontId="1" fillId="0" borderId="6" xfId="0" applyFont="1" applyFill="1" applyBorder="1" applyAlignment="1">
      <alignment horizontal="right" wrapText="1"/>
    </xf>
    <xf numFmtId="0" fontId="0" fillId="0" borderId="6" xfId="0" applyFill="1" applyBorder="1" applyAlignment="1">
      <alignment horizontal="right" wrapText="1"/>
    </xf>
    <xf numFmtId="0" fontId="2" fillId="0" borderId="1" xfId="0" applyFont="1" applyFill="1" applyBorder="1" applyAlignment="1">
      <alignment horizontal="center" wrapText="1"/>
    </xf>
    <xf numFmtId="0" fontId="4" fillId="0" borderId="2" xfId="0" applyFont="1" applyFill="1" applyBorder="1" applyAlignment="1">
      <alignment wrapText="1"/>
    </xf>
    <xf numFmtId="0" fontId="4" fillId="0" borderId="5" xfId="0" applyFont="1" applyFill="1" applyBorder="1" applyAlignment="1">
      <alignment wrapText="1"/>
    </xf>
    <xf numFmtId="0" fontId="4" fillId="0" borderId="4" xfId="0" applyFont="1" applyFill="1" applyBorder="1" applyAlignment="1">
      <alignment wrapText="1"/>
    </xf>
    <xf numFmtId="0" fontId="3" fillId="0" borderId="1" xfId="0" applyFont="1"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3" xfId="0" applyFill="1" applyBorder="1" applyAlignment="1">
      <alignment horizontal="center"/>
    </xf>
    <xf numFmtId="0" fontId="0" fillId="0" borderId="1" xfId="0" applyFill="1" applyBorder="1" applyAlignment="1">
      <alignment horizontal="center"/>
    </xf>
    <xf numFmtId="0" fontId="2" fillId="0" borderId="5" xfId="0" applyFont="1" applyFill="1" applyBorder="1" applyAlignment="1">
      <alignment horizontal="center"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1" xfId="0" applyFont="1" applyFill="1" applyBorder="1" applyAlignment="1">
      <alignment horizontal="right" wrapText="1"/>
    </xf>
    <xf numFmtId="0" fontId="2" fillId="0" borderId="2" xfId="0" applyFont="1" applyFill="1" applyBorder="1" applyAlignment="1">
      <alignment horizontal="right" vertical="top" wrapText="1"/>
    </xf>
    <xf numFmtId="0" fontId="2" fillId="0" borderId="4" xfId="0" applyFont="1" applyFill="1" applyBorder="1" applyAlignment="1">
      <alignment horizontal="right" vertical="top" wrapText="1"/>
    </xf>
    <xf numFmtId="0" fontId="1" fillId="0" borderId="2" xfId="0" applyFont="1" applyFill="1" applyBorder="1" applyAlignment="1">
      <alignment horizontal="right" wrapText="1"/>
    </xf>
    <xf numFmtId="0" fontId="0" fillId="0" borderId="4" xfId="0" applyFill="1" applyBorder="1" applyAlignment="1">
      <alignment horizontal="right" wrapText="1"/>
    </xf>
    <xf numFmtId="0" fontId="1" fillId="0" borderId="4" xfId="0" applyFont="1" applyFill="1" applyBorder="1" applyAlignment="1">
      <alignment horizontal="right" wrapText="1"/>
    </xf>
    <xf numFmtId="0" fontId="4" fillId="0" borderId="2" xfId="0" applyFont="1" applyBorder="1" applyAlignment="1">
      <alignment wrapText="1"/>
    </xf>
    <xf numFmtId="0" fontId="4" fillId="0" borderId="5" xfId="0" applyFont="1" applyBorder="1" applyAlignment="1">
      <alignment wrapText="1"/>
    </xf>
    <xf numFmtId="0" fontId="4" fillId="0" borderId="4" xfId="0" applyFont="1" applyBorder="1" applyAlignment="1">
      <alignment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8" xfId="0" applyBorder="1" applyAlignment="1">
      <alignment horizontal="right" wrapText="1"/>
    </xf>
    <xf numFmtId="0" fontId="0" fillId="0" borderId="10" xfId="0" applyBorder="1" applyAlignment="1">
      <alignment horizontal="right" wrapText="1"/>
    </xf>
    <xf numFmtId="0" fontId="20" fillId="0" borderId="2" xfId="0" applyFont="1" applyFill="1" applyBorder="1" applyAlignment="1">
      <alignment horizontal="right" wrapText="1"/>
    </xf>
    <xf numFmtId="0" fontId="20" fillId="0" borderId="4" xfId="0" applyFont="1" applyFill="1" applyBorder="1" applyAlignment="1">
      <alignment horizontal="right" wrapText="1"/>
    </xf>
    <xf numFmtId="0" fontId="1" fillId="0" borderId="2" xfId="0" applyFont="1" applyFill="1" applyBorder="1" applyAlignment="1">
      <alignment horizontal="right" vertical="top" wrapText="1"/>
    </xf>
    <xf numFmtId="0" fontId="1" fillId="0" borderId="4" xfId="0" applyFont="1" applyFill="1" applyBorder="1" applyAlignment="1">
      <alignment horizontal="right" vertical="top" wrapText="1"/>
    </xf>
    <xf numFmtId="0" fontId="1" fillId="0" borderId="2" xfId="0" applyFont="1" applyBorder="1" applyAlignment="1">
      <alignment horizontal="right" vertical="top" wrapText="1"/>
    </xf>
    <xf numFmtId="0" fontId="1" fillId="0" borderId="4" xfId="0" applyFont="1" applyBorder="1" applyAlignment="1">
      <alignment horizontal="right" vertical="top" wrapText="1"/>
    </xf>
    <xf numFmtId="0" fontId="1" fillId="0" borderId="2" xfId="0" applyFont="1" applyBorder="1" applyAlignment="1">
      <alignment horizontal="right" wrapText="1"/>
    </xf>
    <xf numFmtId="0" fontId="1" fillId="0" borderId="4" xfId="0" applyFont="1" applyBorder="1" applyAlignment="1">
      <alignment horizontal="right" wrapText="1"/>
    </xf>
    <xf numFmtId="0" fontId="0" fillId="0" borderId="6" xfId="0" applyFill="1" applyBorder="1" applyAlignment="1"/>
    <xf numFmtId="0" fontId="0" fillId="0" borderId="7" xfId="0" applyFill="1" applyBorder="1" applyAlignment="1"/>
    <xf numFmtId="0" fontId="0" fillId="0" borderId="3" xfId="0" applyFill="1" applyBorder="1" applyAlignment="1"/>
    <xf numFmtId="0" fontId="1" fillId="0" borderId="8" xfId="0" applyFont="1" applyFill="1" applyBorder="1" applyAlignment="1">
      <alignment horizontal="right" wrapText="1"/>
    </xf>
    <xf numFmtId="0" fontId="1" fillId="0" borderId="9" xfId="0" applyFont="1" applyFill="1" applyBorder="1" applyAlignment="1">
      <alignment horizontal="right" wrapText="1"/>
    </xf>
    <xf numFmtId="0" fontId="0" fillId="0" borderId="9" xfId="0" applyFill="1" applyBorder="1" applyAlignment="1">
      <alignment horizontal="right" wrapText="1"/>
    </xf>
    <xf numFmtId="0" fontId="0" fillId="2" borderId="2" xfId="0" applyFill="1" applyBorder="1" applyAlignment="1">
      <alignment horizontal="center"/>
    </xf>
    <xf numFmtId="0" fontId="0" fillId="2" borderId="4" xfId="0" applyFill="1" applyBorder="1" applyAlignment="1">
      <alignment horizontal="center"/>
    </xf>
    <xf numFmtId="0" fontId="5" fillId="0" borderId="6" xfId="0" applyFont="1" applyFill="1" applyBorder="1" applyAlignment="1">
      <alignment horizontal="center" vertical="center"/>
    </xf>
    <xf numFmtId="0" fontId="3" fillId="0" borderId="6" xfId="0" applyFont="1" applyFill="1" applyBorder="1" applyAlignment="1">
      <alignment horizontal="left" wrapText="1"/>
    </xf>
    <xf numFmtId="0" fontId="0" fillId="0" borderId="7" xfId="0" applyFill="1" applyBorder="1" applyAlignment="1">
      <alignment horizontal="left" wrapText="1"/>
    </xf>
    <xf numFmtId="0" fontId="0" fillId="0" borderId="3" xfId="0" applyFill="1" applyBorder="1" applyAlignment="1">
      <alignment horizontal="left" wrapText="1"/>
    </xf>
    <xf numFmtId="0" fontId="21" fillId="0" borderId="4" xfId="0" applyFont="1" applyFill="1" applyBorder="1" applyAlignment="1">
      <alignment horizontal="right"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center"/>
    </xf>
    <xf numFmtId="0" fontId="0" fillId="2" borderId="8" xfId="0" applyFill="1" applyBorder="1" applyAlignment="1">
      <alignment horizontal="center"/>
    </xf>
    <xf numFmtId="0" fontId="0" fillId="2" borderId="13" xfId="0" applyFill="1" applyBorder="1" applyAlignment="1">
      <alignment horizontal="center"/>
    </xf>
    <xf numFmtId="0" fontId="0" fillId="2" borderId="11" xfId="0" applyFill="1" applyBorder="1" applyAlignment="1">
      <alignment horizontal="center"/>
    </xf>
    <xf numFmtId="0" fontId="9" fillId="0" borderId="1" xfId="0" applyFont="1" applyFill="1" applyBorder="1" applyAlignment="1">
      <alignment horizontal="right" wrapText="1"/>
    </xf>
    <xf numFmtId="0" fontId="16" fillId="0" borderId="1" xfId="0" applyFont="1" applyFill="1" applyBorder="1" applyAlignment="1">
      <alignment horizontal="right" wrapText="1"/>
    </xf>
    <xf numFmtId="0" fontId="20" fillId="0" borderId="1" xfId="0" applyFont="1" applyFill="1" applyBorder="1" applyAlignment="1">
      <alignment horizontal="right" wrapText="1"/>
    </xf>
    <xf numFmtId="0" fontId="24" fillId="0" borderId="1" xfId="0" applyFont="1" applyFill="1" applyBorder="1" applyAlignment="1">
      <alignment horizontal="right" wrapText="1"/>
    </xf>
    <xf numFmtId="0" fontId="0" fillId="0" borderId="2" xfId="0" applyBorder="1" applyAlignment="1">
      <alignment horizontal="center"/>
    </xf>
    <xf numFmtId="0" fontId="0" fillId="0" borderId="4" xfId="0" applyBorder="1" applyAlignment="1">
      <alignment horizontal="center"/>
    </xf>
    <xf numFmtId="0" fontId="9" fillId="2" borderId="2" xfId="0" applyFont="1" applyFill="1" applyBorder="1" applyAlignment="1">
      <alignment horizontal="right" vertical="center" wrapText="1"/>
    </xf>
    <xf numFmtId="0" fontId="16" fillId="2" borderId="4" xfId="0" applyFont="1" applyFill="1" applyBorder="1" applyAlignment="1">
      <alignment horizontal="right" vertical="center" wrapText="1"/>
    </xf>
    <xf numFmtId="0" fontId="9"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32" fillId="0" borderId="1" xfId="2" applyFont="1" applyFill="1" applyBorder="1"/>
    <xf numFmtId="0" fontId="36" fillId="0" borderId="1" xfId="0" applyFont="1" applyFill="1" applyBorder="1" applyAlignment="1">
      <alignment wrapText="1"/>
    </xf>
    <xf numFmtId="0" fontId="31" fillId="0" borderId="1" xfId="0" applyFont="1" applyFill="1" applyBorder="1" applyAlignment="1">
      <alignment vertical="top" wrapText="1"/>
    </xf>
    <xf numFmtId="0" fontId="31" fillId="0" borderId="1" xfId="0" applyFont="1" applyFill="1" applyBorder="1" applyAlignment="1">
      <alignment vertical="center" wrapText="1"/>
    </xf>
    <xf numFmtId="164" fontId="31" fillId="0" borderId="1" xfId="1" applyNumberFormat="1" applyFont="1" applyFill="1" applyBorder="1" applyAlignment="1">
      <alignment horizontal="right" vertical="top"/>
    </xf>
    <xf numFmtId="43" fontId="31" fillId="0" borderId="1" xfId="1" applyFont="1" applyFill="1" applyBorder="1" applyAlignment="1">
      <alignment horizontal="right" vertical="top" wrapText="1"/>
    </xf>
    <xf numFmtId="3" fontId="46" fillId="0" borderId="1" xfId="0" applyNumberFormat="1" applyFont="1" applyFill="1" applyBorder="1" applyAlignment="1">
      <alignment horizontal="right"/>
    </xf>
    <xf numFmtId="4" fontId="35" fillId="0" borderId="1" xfId="0" applyNumberFormat="1" applyFont="1" applyFill="1" applyBorder="1" applyAlignment="1">
      <alignment horizontal="right"/>
    </xf>
    <xf numFmtId="4" fontId="37" fillId="0" borderId="3" xfId="0" applyNumberFormat="1" applyFont="1" applyFill="1" applyBorder="1" applyAlignment="1">
      <alignment horizontal="right"/>
    </xf>
    <xf numFmtId="4" fontId="37" fillId="0" borderId="1" xfId="0" applyNumberFormat="1" applyFont="1" applyFill="1" applyBorder="1" applyAlignment="1">
      <alignment horizontal="right"/>
    </xf>
    <xf numFmtId="0" fontId="34" fillId="0" borderId="1" xfId="0" applyFont="1" applyFill="1" applyBorder="1" applyAlignment="1">
      <alignment horizontal="right"/>
    </xf>
    <xf numFmtId="0" fontId="35" fillId="0" borderId="1" xfId="0" applyFont="1" applyFill="1" applyBorder="1" applyAlignment="1">
      <alignment wrapText="1"/>
    </xf>
    <xf numFmtId="0" fontId="28" fillId="0" borderId="1" xfId="0" applyFont="1" applyFill="1" applyBorder="1" applyAlignment="1">
      <alignment horizontal="right" vertical="center" wrapText="1"/>
    </xf>
    <xf numFmtId="0" fontId="28" fillId="0" borderId="1" xfId="1" applyNumberFormat="1" applyFont="1" applyFill="1" applyBorder="1" applyAlignment="1">
      <alignment horizontal="right" vertical="center" wrapText="1"/>
    </xf>
    <xf numFmtId="167" fontId="31" fillId="0" borderId="1" xfId="0" applyNumberFormat="1" applyFont="1" applyFill="1" applyBorder="1" applyAlignment="1">
      <alignment horizontal="right"/>
    </xf>
    <xf numFmtId="169" fontId="34" fillId="0" borderId="1" xfId="0" applyNumberFormat="1" applyFont="1" applyFill="1" applyBorder="1" applyAlignment="1">
      <alignment horizontal="right"/>
    </xf>
    <xf numFmtId="169" fontId="31" fillId="0" borderId="1" xfId="0" applyNumberFormat="1" applyFont="1" applyFill="1" applyBorder="1"/>
    <xf numFmtId="1" fontId="34" fillId="0" borderId="1" xfId="0" applyNumberFormat="1" applyFont="1" applyFill="1" applyBorder="1"/>
    <xf numFmtId="2" fontId="34" fillId="0" borderId="1" xfId="0" applyNumberFormat="1" applyFont="1" applyFill="1" applyBorder="1"/>
    <xf numFmtId="169" fontId="34" fillId="0" borderId="1" xfId="0" applyNumberFormat="1" applyFont="1" applyFill="1" applyBorder="1"/>
    <xf numFmtId="167" fontId="34" fillId="0" borderId="1" xfId="0" applyNumberFormat="1" applyFont="1" applyFill="1" applyBorder="1"/>
    <xf numFmtId="4" fontId="28" fillId="0" borderId="1" xfId="0" applyNumberFormat="1" applyFont="1" applyFill="1" applyBorder="1" applyAlignment="1">
      <alignment horizontal="right" vertical="center" wrapText="1"/>
    </xf>
    <xf numFmtId="0" fontId="33" fillId="0" borderId="1" xfId="0" applyFont="1" applyFill="1" applyBorder="1" applyAlignment="1">
      <alignment horizontal="right"/>
    </xf>
  </cellXfs>
  <cellStyles count="4">
    <cellStyle name="Гиперссылка" xfId="2" builtinId="8"/>
    <cellStyle name="Обычный" xfId="0" builtinId="0"/>
    <cellStyle name="Обычный 2" xfId="3"/>
    <cellStyle name="Финансовый" xfId="1" builtinId="3"/>
  </cellStyles>
  <dxfs count="0"/>
  <tableStyles count="0" defaultTableStyle="TableStyleMedium2" defaultPivotStyle="PivotStyleLight16"/>
  <colors>
    <mruColors>
      <color rgb="FF99FF66"/>
      <color rgb="FF00FFFF"/>
      <color rgb="FFFF3300"/>
      <color rgb="FFFFCC66"/>
      <color rgb="FFFFCCFF"/>
      <color rgb="FFFF99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argadm@tomsk.gov.ru" TargetMode="External"/></Relationships>
</file>

<file path=xl/worksheets/sheet1.xml><?xml version="1.0" encoding="utf-8"?>
<worksheet xmlns="http://schemas.openxmlformats.org/spreadsheetml/2006/main" xmlns:r="http://schemas.openxmlformats.org/officeDocument/2006/relationships">
  <dimension ref="A1:A38"/>
  <sheetViews>
    <sheetView view="pageBreakPreview" zoomScale="60" zoomScaleNormal="100" workbookViewId="0">
      <selection activeCell="F17" sqref="F17"/>
    </sheetView>
  </sheetViews>
  <sheetFormatPr defaultRowHeight="15"/>
  <cols>
    <col min="1" max="1" width="89.85546875" customWidth="1"/>
  </cols>
  <sheetData>
    <row r="1" spans="1:1" ht="18.75">
      <c r="A1" s="65"/>
    </row>
    <row r="2" spans="1:1" ht="18.75">
      <c r="A2" s="65"/>
    </row>
    <row r="3" spans="1:1" ht="18.75">
      <c r="A3" s="65"/>
    </row>
    <row r="4" spans="1:1" ht="18.75">
      <c r="A4" s="65"/>
    </row>
    <row r="5" spans="1:1" ht="18.75">
      <c r="A5" s="65"/>
    </row>
    <row r="6" spans="1:1">
      <c r="A6" s="66"/>
    </row>
    <row r="7" spans="1:1" ht="20.25">
      <c r="A7" s="67"/>
    </row>
    <row r="8" spans="1:1" ht="25.5">
      <c r="A8" s="68" t="s">
        <v>680</v>
      </c>
    </row>
    <row r="9" spans="1:1" ht="25.5">
      <c r="A9" s="68" t="s">
        <v>681</v>
      </c>
    </row>
    <row r="10" spans="1:1" ht="26.25" thickBot="1">
      <c r="A10" s="69" t="s">
        <v>690</v>
      </c>
    </row>
    <row r="11" spans="1:1">
      <c r="A11" s="70" t="s">
        <v>682</v>
      </c>
    </row>
    <row r="12" spans="1:1" ht="20.25">
      <c r="A12" s="67"/>
    </row>
    <row r="13" spans="1:1" ht="20.25">
      <c r="A13" s="67"/>
    </row>
    <row r="14" spans="1:1" ht="20.25">
      <c r="A14" s="67"/>
    </row>
    <row r="15" spans="1:1" ht="20.25">
      <c r="A15" s="67"/>
    </row>
    <row r="16" spans="1:1" ht="20.25">
      <c r="A16" s="67"/>
    </row>
    <row r="17" spans="1:1" ht="20.25">
      <c r="A17" s="67"/>
    </row>
    <row r="18" spans="1:1" ht="20.25">
      <c r="A18" s="67"/>
    </row>
    <row r="19" spans="1:1" ht="15.75">
      <c r="A19" s="71" t="s">
        <v>683</v>
      </c>
    </row>
    <row r="20" spans="1:1" ht="16.5">
      <c r="A20" s="72" t="s">
        <v>684</v>
      </c>
    </row>
    <row r="21" spans="1:1" ht="16.5">
      <c r="A21" s="72" t="s">
        <v>685</v>
      </c>
    </row>
    <row r="22" spans="1:1" ht="20.25">
      <c r="A22" s="67"/>
    </row>
    <row r="23" spans="1:1">
      <c r="A23" s="73" t="s">
        <v>686</v>
      </c>
    </row>
    <row r="24" spans="1:1">
      <c r="A24" s="73" t="s">
        <v>687</v>
      </c>
    </row>
    <row r="25" spans="1:1">
      <c r="A25" s="73" t="s">
        <v>688</v>
      </c>
    </row>
    <row r="26" spans="1:1" ht="20.25">
      <c r="A26" s="67"/>
    </row>
    <row r="27" spans="1:1" ht="20.25">
      <c r="A27" s="67"/>
    </row>
    <row r="28" spans="1:1" ht="20.25">
      <c r="A28" s="67"/>
    </row>
    <row r="29" spans="1:1" ht="20.25">
      <c r="A29" s="67"/>
    </row>
    <row r="30" spans="1:1" ht="20.25">
      <c r="A30" s="67"/>
    </row>
    <row r="31" spans="1:1" ht="20.25">
      <c r="A31" s="67"/>
    </row>
    <row r="32" spans="1:1" ht="20.25">
      <c r="A32" s="67"/>
    </row>
    <row r="33" spans="1:1" ht="20.25">
      <c r="A33" s="67"/>
    </row>
    <row r="34" spans="1:1" ht="18.75">
      <c r="A34" s="74"/>
    </row>
    <row r="35" spans="1:1" ht="18.75">
      <c r="A35" s="74"/>
    </row>
    <row r="36" spans="1:1" ht="18.75">
      <c r="A36" s="74"/>
    </row>
    <row r="37" spans="1:1">
      <c r="A37" s="75">
        <v>2015</v>
      </c>
    </row>
    <row r="38" spans="1:1">
      <c r="A38" s="70" t="s">
        <v>689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codeName="Лист1"/>
  <dimension ref="A1:H767"/>
  <sheetViews>
    <sheetView tabSelected="1" view="pageBreakPreview" topLeftCell="A8" zoomScale="60" zoomScaleNormal="75" workbookViewId="0">
      <selection activeCell="J10" sqref="J10"/>
    </sheetView>
  </sheetViews>
  <sheetFormatPr defaultRowHeight="18.75"/>
  <cols>
    <col min="1" max="1" width="39.140625" customWidth="1"/>
    <col min="2" max="2" width="44.28515625" customWidth="1"/>
    <col min="3" max="3" width="21.7109375" customWidth="1"/>
    <col min="4" max="4" width="92.5703125" style="9" customWidth="1"/>
    <col min="5" max="5" width="20.7109375" hidden="1" customWidth="1"/>
    <col min="6" max="6" width="9.140625" hidden="1" customWidth="1"/>
    <col min="7" max="7" width="22.7109375" customWidth="1"/>
    <col min="8" max="8" width="28.5703125" customWidth="1"/>
  </cols>
  <sheetData>
    <row r="1" spans="1:4">
      <c r="A1" s="195" t="s">
        <v>44</v>
      </c>
      <c r="B1" s="196"/>
      <c r="C1" t="s">
        <v>544</v>
      </c>
      <c r="D1" s="7" t="s">
        <v>45</v>
      </c>
    </row>
    <row r="2" spans="1:4" ht="20.25">
      <c r="A2" s="156" t="s">
        <v>38</v>
      </c>
      <c r="B2" s="157"/>
      <c r="C2" s="158"/>
      <c r="D2" s="8"/>
    </row>
    <row r="3" spans="1:4">
      <c r="A3" s="161"/>
      <c r="B3" s="162"/>
      <c r="C3" s="1"/>
      <c r="D3" s="8"/>
    </row>
    <row r="4" spans="1:4">
      <c r="A4" s="115" t="s">
        <v>37</v>
      </c>
      <c r="B4" s="116"/>
      <c r="C4" s="1"/>
      <c r="D4" s="12" t="s">
        <v>645</v>
      </c>
    </row>
    <row r="5" spans="1:4">
      <c r="A5" s="115" t="s">
        <v>39</v>
      </c>
      <c r="B5" s="116"/>
      <c r="C5" s="1"/>
      <c r="D5" s="17" t="s">
        <v>652</v>
      </c>
    </row>
    <row r="6" spans="1:4">
      <c r="A6" s="115" t="s">
        <v>40</v>
      </c>
      <c r="B6" s="116"/>
      <c r="C6" s="1"/>
      <c r="D6" s="14">
        <v>636700</v>
      </c>
    </row>
    <row r="7" spans="1:4">
      <c r="A7" s="115" t="s">
        <v>41</v>
      </c>
      <c r="B7" s="116"/>
      <c r="C7" s="1"/>
      <c r="D7" s="14">
        <v>838253</v>
      </c>
    </row>
    <row r="8" spans="1:4" ht="21" customHeight="1">
      <c r="A8" s="115" t="s">
        <v>43</v>
      </c>
      <c r="B8" s="116"/>
      <c r="C8" s="1"/>
      <c r="D8" s="17" t="s">
        <v>653</v>
      </c>
    </row>
    <row r="9" spans="1:4">
      <c r="A9" s="115" t="s">
        <v>42</v>
      </c>
      <c r="B9" s="116"/>
      <c r="C9" s="1"/>
      <c r="D9" s="201" t="s">
        <v>646</v>
      </c>
    </row>
    <row r="10" spans="1:4" ht="325.5" customHeight="1">
      <c r="A10" s="159" t="s">
        <v>46</v>
      </c>
      <c r="B10" s="160"/>
      <c r="C10" s="1"/>
      <c r="D10" s="202" t="s">
        <v>669</v>
      </c>
    </row>
    <row r="11" spans="1:4" ht="15" customHeight="1">
      <c r="A11" s="115" t="s">
        <v>47</v>
      </c>
      <c r="B11" s="116"/>
      <c r="C11" s="1"/>
      <c r="D11" s="14"/>
    </row>
    <row r="12" spans="1:4">
      <c r="A12" s="115" t="s">
        <v>48</v>
      </c>
      <c r="B12" s="116"/>
      <c r="C12" s="1"/>
      <c r="D12" s="14"/>
    </row>
    <row r="13" spans="1:4" ht="117" customHeight="1">
      <c r="A13" s="167" t="s">
        <v>49</v>
      </c>
      <c r="B13" s="168"/>
      <c r="C13" s="1"/>
      <c r="D13" s="203" t="s">
        <v>666</v>
      </c>
    </row>
    <row r="14" spans="1:4" ht="116.25" customHeight="1">
      <c r="A14" s="169" t="s">
        <v>50</v>
      </c>
      <c r="B14" s="170"/>
      <c r="C14" s="1"/>
      <c r="D14" s="204" t="s">
        <v>667</v>
      </c>
    </row>
    <row r="15" spans="1:4" s="39" customFormat="1">
      <c r="A15" s="94" t="s">
        <v>51</v>
      </c>
      <c r="B15" s="104"/>
      <c r="C15" s="41"/>
      <c r="D15" s="14"/>
    </row>
    <row r="16" spans="1:4" s="39" customFormat="1">
      <c r="A16" s="94" t="s">
        <v>52</v>
      </c>
      <c r="B16" s="104"/>
      <c r="C16" s="41"/>
      <c r="D16" s="19"/>
    </row>
    <row r="17" spans="1:8" ht="45">
      <c r="A17" s="148" t="s">
        <v>53</v>
      </c>
      <c r="B17" s="149"/>
      <c r="C17" s="32" t="s">
        <v>630</v>
      </c>
      <c r="D17" s="205">
        <v>20223</v>
      </c>
      <c r="E17" s="15"/>
    </row>
    <row r="18" spans="1:8" ht="75">
      <c r="A18" s="165" t="s">
        <v>54</v>
      </c>
      <c r="B18" s="166"/>
      <c r="C18" s="32" t="s">
        <v>632</v>
      </c>
      <c r="D18" s="206" t="s">
        <v>691</v>
      </c>
      <c r="E18" s="91"/>
    </row>
    <row r="19" spans="1:8" ht="30" customHeight="1">
      <c r="A19" s="165" t="s">
        <v>55</v>
      </c>
      <c r="B19" s="166"/>
      <c r="C19" s="33" t="s">
        <v>631</v>
      </c>
      <c r="D19" s="205">
        <v>3.7</v>
      </c>
      <c r="E19" s="91"/>
      <c r="G19" s="2"/>
      <c r="H19" s="3"/>
    </row>
    <row r="20" spans="1:8">
      <c r="A20" s="115" t="s">
        <v>56</v>
      </c>
      <c r="B20" s="116"/>
      <c r="C20" s="1"/>
      <c r="D20" s="17" t="s">
        <v>651</v>
      </c>
      <c r="G20" s="2"/>
      <c r="H20" s="3"/>
    </row>
    <row r="21" spans="1:8">
      <c r="A21" s="131" t="s">
        <v>57</v>
      </c>
      <c r="B21" s="132"/>
      <c r="C21" s="13"/>
      <c r="D21" s="14"/>
      <c r="E21" s="91"/>
      <c r="G21" s="4"/>
      <c r="H21" s="3"/>
    </row>
    <row r="22" spans="1:8" ht="29.25" customHeight="1">
      <c r="A22" s="163" t="s">
        <v>58</v>
      </c>
      <c r="B22" s="164"/>
      <c r="C22" s="13"/>
      <c r="D22" s="20" t="s">
        <v>655</v>
      </c>
      <c r="E22" s="91"/>
      <c r="G22" s="2"/>
      <c r="H22" s="3"/>
    </row>
    <row r="23" spans="1:8" ht="79.5" customHeight="1">
      <c r="A23" s="163" t="s">
        <v>59</v>
      </c>
      <c r="B23" s="164"/>
      <c r="C23" s="13"/>
      <c r="D23" s="21" t="s">
        <v>656</v>
      </c>
      <c r="E23" s="91"/>
    </row>
    <row r="24" spans="1:8">
      <c r="A24" s="163" t="s">
        <v>60</v>
      </c>
      <c r="B24" s="164"/>
      <c r="C24" s="13" t="s">
        <v>657</v>
      </c>
      <c r="D24" s="14">
        <v>86900</v>
      </c>
      <c r="E24" s="91"/>
    </row>
    <row r="25" spans="1:8">
      <c r="A25" s="163" t="s">
        <v>61</v>
      </c>
      <c r="B25" s="164"/>
      <c r="C25" s="13"/>
      <c r="D25" s="14" t="s">
        <v>658</v>
      </c>
      <c r="E25" s="91"/>
    </row>
    <row r="26" spans="1:8" ht="37.5">
      <c r="A26" s="163" t="s">
        <v>62</v>
      </c>
      <c r="B26" s="164"/>
      <c r="C26" s="13"/>
      <c r="D26" s="22" t="s">
        <v>659</v>
      </c>
      <c r="E26" s="91"/>
    </row>
    <row r="27" spans="1:8" ht="27.75" customHeight="1">
      <c r="A27" s="153" t="s">
        <v>63</v>
      </c>
      <c r="B27" s="155"/>
      <c r="C27" s="13"/>
      <c r="D27" s="14"/>
      <c r="E27" s="91"/>
    </row>
    <row r="28" spans="1:8" ht="15.75" customHeight="1">
      <c r="A28" s="171"/>
      <c r="B28" s="23" t="s">
        <v>64</v>
      </c>
      <c r="C28" s="13" t="s">
        <v>558</v>
      </c>
      <c r="D28" s="14">
        <v>457</v>
      </c>
      <c r="E28" s="91"/>
    </row>
    <row r="29" spans="1:8">
      <c r="A29" s="172"/>
      <c r="B29" s="23" t="s">
        <v>65</v>
      </c>
      <c r="C29" s="13" t="s">
        <v>558</v>
      </c>
      <c r="D29" s="14">
        <v>474</v>
      </c>
      <c r="E29" s="91"/>
    </row>
    <row r="30" spans="1:8">
      <c r="A30" s="173"/>
      <c r="B30" s="23" t="s">
        <v>66</v>
      </c>
      <c r="C30" s="13" t="s">
        <v>558</v>
      </c>
      <c r="D30" s="14" t="s">
        <v>665</v>
      </c>
      <c r="E30" s="91"/>
    </row>
    <row r="31" spans="1:8">
      <c r="A31" s="153" t="s">
        <v>67</v>
      </c>
      <c r="B31" s="155"/>
      <c r="C31" s="24"/>
      <c r="D31" s="14"/>
      <c r="E31" s="91"/>
    </row>
    <row r="32" spans="1:8" ht="209.25" customHeight="1">
      <c r="A32" s="171"/>
      <c r="B32" s="25" t="s">
        <v>68</v>
      </c>
      <c r="C32" s="13"/>
      <c r="D32" s="22" t="s">
        <v>662</v>
      </c>
      <c r="E32" s="91"/>
    </row>
    <row r="33" spans="1:7" ht="157.5" customHeight="1">
      <c r="A33" s="172"/>
      <c r="B33" s="25" t="s">
        <v>69</v>
      </c>
      <c r="C33" s="13"/>
      <c r="D33" s="26" t="s">
        <v>660</v>
      </c>
      <c r="E33" s="91"/>
    </row>
    <row r="34" spans="1:7" ht="113.25" customHeight="1">
      <c r="A34" s="172"/>
      <c r="B34" s="25" t="s">
        <v>70</v>
      </c>
      <c r="C34" s="13"/>
      <c r="D34" s="22" t="s">
        <v>661</v>
      </c>
      <c r="E34" s="91"/>
    </row>
    <row r="35" spans="1:7" ht="114.75" customHeight="1">
      <c r="A35" s="172"/>
      <c r="B35" s="25" t="s">
        <v>71</v>
      </c>
      <c r="C35" s="13"/>
      <c r="D35" s="27" t="s">
        <v>664</v>
      </c>
      <c r="E35" s="91"/>
    </row>
    <row r="36" spans="1:7" ht="98.25" customHeight="1">
      <c r="A36" s="172"/>
      <c r="B36" s="25" t="s">
        <v>72</v>
      </c>
      <c r="C36" s="13"/>
      <c r="D36" s="22" t="s">
        <v>663</v>
      </c>
      <c r="E36" s="91"/>
    </row>
    <row r="37" spans="1:7">
      <c r="A37" s="173"/>
      <c r="B37" s="13"/>
      <c r="C37" s="13"/>
      <c r="D37" s="14"/>
      <c r="E37" s="91"/>
    </row>
    <row r="38" spans="1:7" ht="20.25">
      <c r="A38" s="139" t="s">
        <v>73</v>
      </c>
      <c r="B38" s="140"/>
      <c r="C38" s="141"/>
      <c r="D38" s="14"/>
      <c r="E38" s="91"/>
    </row>
    <row r="39" spans="1:7" ht="29.25" customHeight="1">
      <c r="A39" s="131" t="s">
        <v>74</v>
      </c>
      <c r="B39" s="132"/>
      <c r="C39" s="13"/>
      <c r="D39" s="207">
        <v>2359063</v>
      </c>
      <c r="E39" s="91"/>
    </row>
    <row r="40" spans="1:7" ht="29.25" customHeight="1">
      <c r="A40" s="153" t="s">
        <v>545</v>
      </c>
      <c r="B40" s="155"/>
      <c r="C40" s="16" t="s">
        <v>546</v>
      </c>
      <c r="D40" s="208">
        <v>10.78</v>
      </c>
      <c r="E40" s="91"/>
      <c r="F40" s="10"/>
      <c r="G40" s="10"/>
    </row>
    <row r="41" spans="1:7" ht="15.75" customHeight="1">
      <c r="A41" s="153" t="s">
        <v>547</v>
      </c>
      <c r="B41" s="155"/>
      <c r="C41" s="16" t="s">
        <v>546</v>
      </c>
      <c r="D41" s="208">
        <v>78.430000000000007</v>
      </c>
      <c r="E41" s="91"/>
      <c r="F41" s="11"/>
      <c r="G41" s="11"/>
    </row>
    <row r="42" spans="1:7" ht="15.75" customHeight="1">
      <c r="A42" s="153" t="s">
        <v>548</v>
      </c>
      <c r="B42" s="155"/>
      <c r="C42" s="16" t="s">
        <v>546</v>
      </c>
      <c r="D42" s="208">
        <v>10.79</v>
      </c>
      <c r="E42" s="91"/>
      <c r="F42" s="11"/>
      <c r="G42" s="11"/>
    </row>
    <row r="43" spans="1:7">
      <c r="A43" s="131" t="s">
        <v>75</v>
      </c>
      <c r="B43" s="132"/>
      <c r="C43" s="13"/>
      <c r="D43" s="209">
        <f>SUM(D44+D50+D54)</f>
        <v>1180890.8700000001</v>
      </c>
      <c r="E43" s="91"/>
    </row>
    <row r="44" spans="1:7">
      <c r="A44" s="174" t="s">
        <v>549</v>
      </c>
      <c r="B44" s="175"/>
      <c r="C44" s="13" t="s">
        <v>11</v>
      </c>
      <c r="D44" s="208">
        <f>SUM(D45:D49)</f>
        <v>254574.74</v>
      </c>
      <c r="E44" s="91"/>
    </row>
    <row r="45" spans="1:7">
      <c r="A45" s="179"/>
      <c r="B45" s="18" t="s">
        <v>76</v>
      </c>
      <c r="C45" s="13" t="s">
        <v>11</v>
      </c>
      <c r="D45" s="208">
        <v>216340.5</v>
      </c>
      <c r="E45" s="91"/>
    </row>
    <row r="46" spans="1:7">
      <c r="A46" s="172"/>
      <c r="B46" s="18" t="s">
        <v>77</v>
      </c>
      <c r="C46" s="13" t="s">
        <v>11</v>
      </c>
      <c r="D46" s="208">
        <v>19367.599999999999</v>
      </c>
      <c r="E46" s="91"/>
    </row>
    <row r="47" spans="1:7">
      <c r="A47" s="172"/>
      <c r="B47" s="18" t="s">
        <v>78</v>
      </c>
      <c r="C47" s="13" t="s">
        <v>11</v>
      </c>
      <c r="D47" s="208">
        <v>2033.61</v>
      </c>
      <c r="E47" s="91"/>
    </row>
    <row r="48" spans="1:7">
      <c r="A48" s="172"/>
      <c r="B48" s="18" t="s">
        <v>79</v>
      </c>
      <c r="C48" s="13" t="s">
        <v>11</v>
      </c>
      <c r="D48" s="208">
        <v>1876.75</v>
      </c>
      <c r="E48" s="91"/>
    </row>
    <row r="49" spans="1:5">
      <c r="A49" s="173"/>
      <c r="B49" s="18" t="s">
        <v>80</v>
      </c>
      <c r="C49" s="13" t="s">
        <v>11</v>
      </c>
      <c r="D49" s="208">
        <v>14956.28</v>
      </c>
      <c r="E49" s="91"/>
    </row>
    <row r="50" spans="1:5" ht="15.75" customHeight="1">
      <c r="A50" s="174" t="s">
        <v>550</v>
      </c>
      <c r="B50" s="175"/>
      <c r="C50" s="13" t="s">
        <v>11</v>
      </c>
      <c r="D50" s="208">
        <f>SUM(D51:D53)</f>
        <v>253207.14</v>
      </c>
      <c r="E50" s="91"/>
    </row>
    <row r="51" spans="1:5">
      <c r="A51" s="180"/>
      <c r="B51" s="18" t="s">
        <v>81</v>
      </c>
      <c r="C51" s="13" t="s">
        <v>11</v>
      </c>
      <c r="D51" s="208">
        <v>53322.080000000002</v>
      </c>
      <c r="E51" s="91"/>
    </row>
    <row r="52" spans="1:5" ht="32.25">
      <c r="A52" s="181"/>
      <c r="B52" s="18" t="s">
        <v>82</v>
      </c>
      <c r="C52" s="13" t="s">
        <v>11</v>
      </c>
      <c r="D52" s="208">
        <v>2469.66</v>
      </c>
      <c r="E52" s="91"/>
    </row>
    <row r="53" spans="1:5">
      <c r="A53" s="182"/>
      <c r="B53" s="18" t="s">
        <v>83</v>
      </c>
      <c r="C53" s="13" t="s">
        <v>11</v>
      </c>
      <c r="D53" s="208">
        <v>197415.4</v>
      </c>
      <c r="E53" s="91"/>
    </row>
    <row r="54" spans="1:5">
      <c r="A54" s="133" t="s">
        <v>551</v>
      </c>
      <c r="B54" s="133"/>
      <c r="C54" s="13" t="s">
        <v>11</v>
      </c>
      <c r="D54" s="208">
        <v>673108.99</v>
      </c>
      <c r="E54" s="91"/>
    </row>
    <row r="55" spans="1:5">
      <c r="A55" s="138" t="s">
        <v>552</v>
      </c>
      <c r="B55" s="138"/>
      <c r="C55" s="13" t="s">
        <v>11</v>
      </c>
      <c r="D55" s="210">
        <v>1334263.43</v>
      </c>
      <c r="E55" s="91"/>
    </row>
    <row r="56" spans="1:5">
      <c r="A56" s="133" t="s">
        <v>84</v>
      </c>
      <c r="B56" s="133"/>
      <c r="C56" s="13"/>
      <c r="D56" s="208"/>
      <c r="E56" s="91"/>
    </row>
    <row r="57" spans="1:5">
      <c r="A57" s="143"/>
      <c r="B57" s="18" t="s">
        <v>85</v>
      </c>
      <c r="C57" s="13" t="s">
        <v>11</v>
      </c>
      <c r="D57" s="208">
        <v>144178.17000000001</v>
      </c>
      <c r="E57" s="91"/>
    </row>
    <row r="58" spans="1:5">
      <c r="A58" s="144"/>
      <c r="B58" s="18" t="s">
        <v>86</v>
      </c>
      <c r="C58" s="13" t="s">
        <v>11</v>
      </c>
      <c r="D58" s="208">
        <v>1631.72</v>
      </c>
      <c r="E58" s="91"/>
    </row>
    <row r="59" spans="1:5" ht="32.25">
      <c r="A59" s="144"/>
      <c r="B59" s="18" t="s">
        <v>87</v>
      </c>
      <c r="C59" s="13" t="s">
        <v>11</v>
      </c>
      <c r="D59" s="208">
        <v>1108.99</v>
      </c>
      <c r="E59" s="91"/>
    </row>
    <row r="60" spans="1:5">
      <c r="A60" s="144"/>
      <c r="B60" s="18" t="s">
        <v>88</v>
      </c>
      <c r="C60" s="13" t="s">
        <v>11</v>
      </c>
      <c r="D60" s="208">
        <v>92458.14</v>
      </c>
      <c r="E60" s="91"/>
    </row>
    <row r="61" spans="1:5">
      <c r="A61" s="144"/>
      <c r="B61" s="18" t="s">
        <v>89</v>
      </c>
      <c r="C61" s="13" t="s">
        <v>11</v>
      </c>
      <c r="D61" s="208">
        <v>209447.75</v>
      </c>
      <c r="E61" s="91"/>
    </row>
    <row r="62" spans="1:5">
      <c r="A62" s="144"/>
      <c r="B62" s="18" t="s">
        <v>90</v>
      </c>
      <c r="C62" s="13" t="s">
        <v>11</v>
      </c>
      <c r="D62" s="208">
        <v>1005.82</v>
      </c>
      <c r="E62" s="91"/>
    </row>
    <row r="63" spans="1:5">
      <c r="A63" s="144"/>
      <c r="B63" s="18" t="s">
        <v>91</v>
      </c>
      <c r="C63" s="13" t="s">
        <v>11</v>
      </c>
      <c r="D63" s="208">
        <v>694628.5</v>
      </c>
      <c r="E63" s="91"/>
    </row>
    <row r="64" spans="1:5">
      <c r="A64" s="144"/>
      <c r="B64" s="18" t="s">
        <v>92</v>
      </c>
      <c r="C64" s="13" t="s">
        <v>11</v>
      </c>
      <c r="D64" s="208">
        <v>106043.5</v>
      </c>
      <c r="E64" s="91"/>
    </row>
    <row r="65" spans="1:5">
      <c r="A65" s="144"/>
      <c r="B65" s="18" t="s">
        <v>93</v>
      </c>
      <c r="C65" s="13" t="s">
        <v>11</v>
      </c>
      <c r="D65" s="208">
        <v>25952.15</v>
      </c>
      <c r="E65" s="91"/>
    </row>
    <row r="66" spans="1:5">
      <c r="A66" s="145"/>
      <c r="B66" s="18" t="s">
        <v>94</v>
      </c>
      <c r="C66" s="13" t="s">
        <v>11</v>
      </c>
      <c r="D66" s="208">
        <v>50501.69</v>
      </c>
      <c r="E66" s="91"/>
    </row>
    <row r="67" spans="1:5">
      <c r="A67" s="138" t="s">
        <v>553</v>
      </c>
      <c r="B67" s="138"/>
      <c r="C67" s="13" t="s">
        <v>11</v>
      </c>
      <c r="D67" s="210">
        <f>SUM(D43-D55)</f>
        <v>-153372.55999999982</v>
      </c>
      <c r="E67" s="91"/>
    </row>
    <row r="68" spans="1:5">
      <c r="A68" s="138" t="s">
        <v>554</v>
      </c>
      <c r="B68" s="138"/>
      <c r="C68" s="13" t="s">
        <v>12</v>
      </c>
      <c r="D68" s="208">
        <v>57345.68</v>
      </c>
      <c r="E68" s="91"/>
    </row>
    <row r="69" spans="1:5" ht="20.25">
      <c r="A69" s="139" t="s">
        <v>95</v>
      </c>
      <c r="B69" s="140"/>
      <c r="C69" s="141"/>
      <c r="D69" s="14"/>
      <c r="E69" s="91"/>
    </row>
    <row r="70" spans="1:5" ht="83.25" customHeight="1">
      <c r="A70" s="148" t="s">
        <v>96</v>
      </c>
      <c r="B70" s="149"/>
      <c r="C70" s="13"/>
      <c r="D70" s="76" t="s">
        <v>692</v>
      </c>
      <c r="E70" s="91"/>
    </row>
    <row r="71" spans="1:5" ht="15.75">
      <c r="A71" s="174" t="s">
        <v>97</v>
      </c>
      <c r="B71" s="175"/>
      <c r="C71" s="13" t="s">
        <v>11</v>
      </c>
      <c r="D71" s="77">
        <v>19500.400000000001</v>
      </c>
      <c r="E71" s="91"/>
    </row>
    <row r="72" spans="1:5" ht="15.75">
      <c r="A72" s="174" t="s">
        <v>98</v>
      </c>
      <c r="B72" s="175"/>
      <c r="C72" s="13" t="s">
        <v>597</v>
      </c>
      <c r="D72" s="78" t="s">
        <v>693</v>
      </c>
      <c r="E72" s="91"/>
    </row>
    <row r="73" spans="1:5">
      <c r="A73" s="138" t="s">
        <v>99</v>
      </c>
      <c r="B73" s="138"/>
      <c r="C73" s="13"/>
      <c r="D73" s="14"/>
      <c r="E73" s="91"/>
    </row>
    <row r="74" spans="1:5">
      <c r="A74" s="133" t="s">
        <v>100</v>
      </c>
      <c r="B74" s="133"/>
      <c r="C74" s="13"/>
      <c r="D74" s="14"/>
      <c r="E74" s="91"/>
    </row>
    <row r="75" spans="1:5" ht="114.75" customHeight="1">
      <c r="A75" s="143"/>
      <c r="B75" s="34" t="s">
        <v>103</v>
      </c>
      <c r="C75" s="13"/>
      <c r="D75" s="37" t="s">
        <v>694</v>
      </c>
      <c r="E75" s="91"/>
    </row>
    <row r="76" spans="1:5" ht="15.75">
      <c r="A76" s="144"/>
      <c r="B76" s="18" t="s">
        <v>102</v>
      </c>
      <c r="C76" s="13" t="s">
        <v>10</v>
      </c>
      <c r="D76" s="80">
        <v>6</v>
      </c>
      <c r="E76" s="91"/>
    </row>
    <row r="77" spans="1:5" ht="63">
      <c r="A77" s="144"/>
      <c r="B77" s="18" t="s">
        <v>104</v>
      </c>
      <c r="C77" s="35" t="s">
        <v>11</v>
      </c>
      <c r="D77" s="81">
        <v>6244.6</v>
      </c>
      <c r="E77" s="91"/>
    </row>
    <row r="78" spans="1:5" ht="79.5">
      <c r="A78" s="144"/>
      <c r="B78" s="18" t="s">
        <v>105</v>
      </c>
      <c r="C78" s="35" t="s">
        <v>11</v>
      </c>
      <c r="D78" s="14"/>
      <c r="E78" s="91"/>
    </row>
    <row r="79" spans="1:5" ht="47.25">
      <c r="A79" s="144"/>
      <c r="B79" s="18" t="s">
        <v>101</v>
      </c>
      <c r="C79" s="35" t="s">
        <v>562</v>
      </c>
      <c r="D79" s="36">
        <v>0.5</v>
      </c>
      <c r="E79" s="91"/>
    </row>
    <row r="80" spans="1:5" ht="48">
      <c r="A80" s="145"/>
      <c r="B80" s="18" t="s">
        <v>106</v>
      </c>
      <c r="C80" s="35" t="s">
        <v>562</v>
      </c>
      <c r="D80" s="14"/>
      <c r="E80" s="91"/>
    </row>
    <row r="81" spans="1:7">
      <c r="A81" s="133" t="s">
        <v>107</v>
      </c>
      <c r="B81" s="133"/>
      <c r="C81" s="13"/>
      <c r="D81" s="14"/>
      <c r="E81" s="91"/>
    </row>
    <row r="82" spans="1:7" ht="274.5" customHeight="1">
      <c r="A82" s="13"/>
      <c r="B82" s="34" t="s">
        <v>103</v>
      </c>
      <c r="C82" s="13"/>
      <c r="D82" s="37" t="s">
        <v>695</v>
      </c>
      <c r="E82" s="91"/>
    </row>
    <row r="83" spans="1:7" ht="15.75">
      <c r="A83" s="13"/>
      <c r="B83" s="18" t="s">
        <v>102</v>
      </c>
      <c r="C83" s="13" t="s">
        <v>10</v>
      </c>
      <c r="D83" s="80">
        <v>12</v>
      </c>
      <c r="E83" s="91"/>
    </row>
    <row r="84" spans="1:7" ht="63">
      <c r="A84" s="13"/>
      <c r="B84" s="18" t="s">
        <v>104</v>
      </c>
      <c r="C84" s="35" t="s">
        <v>11</v>
      </c>
      <c r="D84" s="81">
        <v>23091.200000000001</v>
      </c>
      <c r="E84" s="91"/>
    </row>
    <row r="85" spans="1:7" ht="78.75">
      <c r="A85" s="13"/>
      <c r="B85" s="18" t="s">
        <v>105</v>
      </c>
      <c r="C85" s="35" t="s">
        <v>11</v>
      </c>
      <c r="D85" s="79"/>
      <c r="E85" s="91"/>
    </row>
    <row r="86" spans="1:7" ht="47.25">
      <c r="A86" s="13"/>
      <c r="B86" s="18" t="s">
        <v>101</v>
      </c>
      <c r="C86" s="35" t="s">
        <v>562</v>
      </c>
      <c r="D86" s="81">
        <v>1.7</v>
      </c>
      <c r="E86" s="91"/>
    </row>
    <row r="87" spans="1:7" ht="48">
      <c r="A87" s="13"/>
      <c r="B87" s="18" t="s">
        <v>106</v>
      </c>
      <c r="C87" s="35" t="s">
        <v>562</v>
      </c>
      <c r="D87" s="14"/>
      <c r="E87" s="91"/>
    </row>
    <row r="88" spans="1:7">
      <c r="A88" s="133" t="s">
        <v>108</v>
      </c>
      <c r="B88" s="133"/>
      <c r="C88" s="13"/>
      <c r="D88" s="14"/>
      <c r="E88" s="91"/>
    </row>
    <row r="89" spans="1:7" ht="404.25" customHeight="1">
      <c r="A89" s="143"/>
      <c r="B89" s="34" t="s">
        <v>103</v>
      </c>
      <c r="C89" s="13"/>
      <c r="D89" s="37" t="s">
        <v>668</v>
      </c>
      <c r="E89" s="91"/>
    </row>
    <row r="90" spans="1:7" ht="15.75">
      <c r="A90" s="144"/>
      <c r="B90" s="18" t="s">
        <v>102</v>
      </c>
      <c r="C90" s="13" t="s">
        <v>10</v>
      </c>
      <c r="D90" s="80">
        <v>16</v>
      </c>
      <c r="E90" s="91"/>
    </row>
    <row r="91" spans="1:7" ht="63">
      <c r="A91" s="144"/>
      <c r="B91" s="18" t="s">
        <v>104</v>
      </c>
      <c r="C91" s="35" t="s">
        <v>11</v>
      </c>
      <c r="D91" s="81">
        <v>153627.6</v>
      </c>
      <c r="E91" s="91"/>
    </row>
    <row r="92" spans="1:7" ht="78.75">
      <c r="A92" s="144"/>
      <c r="B92" s="18" t="s">
        <v>105</v>
      </c>
      <c r="C92" s="35" t="s">
        <v>11</v>
      </c>
      <c r="D92" s="79"/>
      <c r="E92" s="91"/>
    </row>
    <row r="93" spans="1:7" ht="47.25">
      <c r="A93" s="144"/>
      <c r="B93" s="18" t="s">
        <v>101</v>
      </c>
      <c r="C93" s="35" t="s">
        <v>562</v>
      </c>
      <c r="D93" s="81">
        <v>11.5</v>
      </c>
      <c r="E93" s="91"/>
    </row>
    <row r="94" spans="1:7" ht="48">
      <c r="A94" s="145"/>
      <c r="B94" s="18" t="s">
        <v>106</v>
      </c>
      <c r="C94" s="35" t="s">
        <v>562</v>
      </c>
      <c r="D94" s="14"/>
      <c r="E94" s="91"/>
    </row>
    <row r="95" spans="1:7" ht="84" customHeight="1">
      <c r="A95" s="151" t="s">
        <v>109</v>
      </c>
      <c r="B95" s="152"/>
      <c r="C95" s="13"/>
      <c r="D95" s="82" t="s">
        <v>644</v>
      </c>
      <c r="E95" s="91"/>
      <c r="G95" s="6"/>
    </row>
    <row r="96" spans="1:7" ht="15.75">
      <c r="A96" s="150" t="s">
        <v>110</v>
      </c>
      <c r="B96" s="150"/>
      <c r="C96" s="13" t="s">
        <v>11</v>
      </c>
      <c r="D96" s="77">
        <v>12710556</v>
      </c>
      <c r="E96" s="91"/>
    </row>
    <row r="97" spans="1:5" ht="20.25">
      <c r="A97" s="156" t="s">
        <v>111</v>
      </c>
      <c r="B97" s="157"/>
      <c r="C97" s="158"/>
      <c r="D97" s="14"/>
    </row>
    <row r="98" spans="1:5">
      <c r="A98" s="150" t="s">
        <v>112</v>
      </c>
      <c r="B98" s="150"/>
      <c r="C98" s="13"/>
      <c r="D98" s="14"/>
      <c r="E98" s="91"/>
    </row>
    <row r="99" spans="1:5" ht="49.5" customHeight="1">
      <c r="A99" s="143"/>
      <c r="B99" s="18" t="s">
        <v>114</v>
      </c>
      <c r="C99" s="13" t="s">
        <v>598</v>
      </c>
      <c r="D99" s="26" t="s">
        <v>704</v>
      </c>
      <c r="E99" s="91"/>
    </row>
    <row r="100" spans="1:5" ht="75">
      <c r="A100" s="144"/>
      <c r="B100" s="18" t="s">
        <v>115</v>
      </c>
      <c r="C100" s="13" t="s">
        <v>598</v>
      </c>
      <c r="D100" s="26" t="s">
        <v>705</v>
      </c>
      <c r="E100" s="91"/>
    </row>
    <row r="101" spans="1:5" ht="61.5" customHeight="1">
      <c r="A101" s="145"/>
      <c r="B101" s="18" t="s">
        <v>113</v>
      </c>
      <c r="C101" s="13" t="s">
        <v>598</v>
      </c>
      <c r="D101" s="26" t="s">
        <v>706</v>
      </c>
      <c r="E101" s="91"/>
    </row>
    <row r="102" spans="1:5">
      <c r="A102" s="150" t="s">
        <v>116</v>
      </c>
      <c r="B102" s="150"/>
      <c r="C102" s="13"/>
      <c r="D102" s="14"/>
      <c r="E102" s="91"/>
    </row>
    <row r="103" spans="1:5">
      <c r="A103" s="143"/>
      <c r="B103" s="18" t="s">
        <v>117</v>
      </c>
      <c r="C103" s="13" t="s">
        <v>598</v>
      </c>
      <c r="D103" s="14" t="s">
        <v>647</v>
      </c>
      <c r="E103" s="91"/>
    </row>
    <row r="104" spans="1:5">
      <c r="A104" s="144"/>
      <c r="B104" s="18" t="s">
        <v>118</v>
      </c>
      <c r="C104" s="13" t="s">
        <v>598</v>
      </c>
      <c r="D104" s="14" t="s">
        <v>648</v>
      </c>
      <c r="E104" s="91"/>
    </row>
    <row r="105" spans="1:5">
      <c r="A105" s="144"/>
      <c r="B105" s="18" t="s">
        <v>121</v>
      </c>
      <c r="C105" s="13" t="s">
        <v>598</v>
      </c>
      <c r="D105" s="14" t="s">
        <v>654</v>
      </c>
      <c r="E105" s="91"/>
    </row>
    <row r="106" spans="1:5">
      <c r="A106" s="144"/>
      <c r="B106" s="18" t="s">
        <v>119</v>
      </c>
      <c r="C106" s="13" t="s">
        <v>598</v>
      </c>
      <c r="D106" s="14" t="s">
        <v>649</v>
      </c>
      <c r="E106" s="91"/>
    </row>
    <row r="107" spans="1:5" ht="21" customHeight="1">
      <c r="A107" s="145"/>
      <c r="B107" s="18" t="s">
        <v>120</v>
      </c>
      <c r="C107" s="13" t="s">
        <v>598</v>
      </c>
      <c r="D107" s="28" t="s">
        <v>650</v>
      </c>
      <c r="E107" s="91"/>
    </row>
    <row r="108" spans="1:5">
      <c r="A108" s="150" t="s">
        <v>122</v>
      </c>
      <c r="B108" s="150"/>
      <c r="C108" s="55"/>
      <c r="D108" s="14"/>
      <c r="E108" s="91"/>
    </row>
    <row r="109" spans="1:5" ht="20.25">
      <c r="A109" s="139" t="s">
        <v>122</v>
      </c>
      <c r="B109" s="140"/>
      <c r="C109" s="141"/>
      <c r="D109" s="14"/>
      <c r="E109" s="91"/>
    </row>
    <row r="110" spans="1:5" ht="33.75" customHeight="1">
      <c r="A110" s="138" t="s">
        <v>123</v>
      </c>
      <c r="B110" s="131"/>
      <c r="C110" s="13"/>
      <c r="D110" s="14">
        <v>79</v>
      </c>
      <c r="E110" s="91"/>
    </row>
    <row r="111" spans="1:5">
      <c r="A111" s="153" t="s">
        <v>124</v>
      </c>
      <c r="B111" s="155"/>
      <c r="C111" s="13" t="s">
        <v>10</v>
      </c>
      <c r="D111" s="14">
        <v>1</v>
      </c>
      <c r="E111" s="91"/>
    </row>
    <row r="112" spans="1:5">
      <c r="A112" s="153" t="s">
        <v>125</v>
      </c>
      <c r="B112" s="155"/>
      <c r="C112" s="13" t="s">
        <v>10</v>
      </c>
      <c r="D112" s="14">
        <v>73</v>
      </c>
      <c r="E112" s="91"/>
    </row>
    <row r="113" spans="1:5">
      <c r="A113" s="138" t="s">
        <v>126</v>
      </c>
      <c r="B113" s="131"/>
      <c r="C113" s="13" t="s">
        <v>13</v>
      </c>
      <c r="D113" s="56">
        <v>89619</v>
      </c>
      <c r="E113" s="91"/>
    </row>
    <row r="114" spans="1:5">
      <c r="A114" s="153" t="s">
        <v>127</v>
      </c>
      <c r="B114" s="155"/>
      <c r="C114" s="13" t="s">
        <v>13</v>
      </c>
      <c r="D114" s="14">
        <v>74974</v>
      </c>
      <c r="E114" s="91"/>
    </row>
    <row r="115" spans="1:5">
      <c r="A115" s="133" t="s">
        <v>128</v>
      </c>
      <c r="B115" s="133"/>
      <c r="C115" s="13" t="s">
        <v>13</v>
      </c>
      <c r="D115" s="17" t="s">
        <v>671</v>
      </c>
      <c r="E115" s="91"/>
    </row>
    <row r="116" spans="1:5">
      <c r="A116" s="133" t="s">
        <v>129</v>
      </c>
      <c r="B116" s="133"/>
      <c r="C116" s="13" t="s">
        <v>13</v>
      </c>
      <c r="D116" s="14">
        <v>412</v>
      </c>
      <c r="E116" s="91"/>
    </row>
    <row r="117" spans="1:5">
      <c r="A117" s="138" t="s">
        <v>130</v>
      </c>
      <c r="B117" s="138"/>
      <c r="C117" s="13"/>
      <c r="D117" s="14"/>
      <c r="E117" s="91"/>
    </row>
    <row r="118" spans="1:5">
      <c r="A118" s="138" t="s">
        <v>131</v>
      </c>
      <c r="B118" s="138"/>
      <c r="C118" s="13" t="s">
        <v>13</v>
      </c>
      <c r="D118" s="14">
        <v>0.47899999999999998</v>
      </c>
      <c r="E118" s="91"/>
    </row>
    <row r="119" spans="1:5" ht="33" customHeight="1">
      <c r="A119" s="138" t="s">
        <v>132</v>
      </c>
      <c r="B119" s="138"/>
      <c r="C119" s="13" t="s">
        <v>10</v>
      </c>
      <c r="D119" s="14">
        <v>4</v>
      </c>
      <c r="E119" s="91"/>
    </row>
    <row r="120" spans="1:5" ht="30" customHeight="1">
      <c r="A120" s="153" t="s">
        <v>133</v>
      </c>
      <c r="B120" s="155"/>
      <c r="C120" s="13" t="s">
        <v>10</v>
      </c>
      <c r="D120" s="14">
        <v>11</v>
      </c>
      <c r="E120" s="91"/>
    </row>
    <row r="121" spans="1:5">
      <c r="A121" s="138" t="s">
        <v>134</v>
      </c>
      <c r="B121" s="138"/>
      <c r="C121" s="13" t="s">
        <v>13</v>
      </c>
      <c r="D121" s="14">
        <v>384.03</v>
      </c>
      <c r="E121" s="91"/>
    </row>
    <row r="122" spans="1:5" ht="19.5">
      <c r="A122" s="153" t="s">
        <v>136</v>
      </c>
      <c r="B122" s="154"/>
      <c r="C122" s="13" t="s">
        <v>13</v>
      </c>
      <c r="D122" s="14">
        <v>340.61</v>
      </c>
      <c r="E122" s="91"/>
    </row>
    <row r="123" spans="1:5">
      <c r="A123" s="153" t="s">
        <v>135</v>
      </c>
      <c r="B123" s="155"/>
      <c r="C123" s="13" t="s">
        <v>13</v>
      </c>
      <c r="D123" s="14">
        <v>43.42</v>
      </c>
      <c r="E123" s="91"/>
    </row>
    <row r="124" spans="1:5">
      <c r="A124" s="138" t="s">
        <v>137</v>
      </c>
      <c r="B124" s="138"/>
      <c r="C124" s="13" t="s">
        <v>10</v>
      </c>
      <c r="D124" s="14"/>
      <c r="E124" s="91"/>
    </row>
    <row r="125" spans="1:5">
      <c r="A125" s="153" t="s">
        <v>138</v>
      </c>
      <c r="B125" s="154"/>
      <c r="C125" s="13" t="s">
        <v>10</v>
      </c>
      <c r="D125" s="14">
        <v>11</v>
      </c>
      <c r="E125" s="91"/>
    </row>
    <row r="126" spans="1:5">
      <c r="A126" s="153" t="s">
        <v>139</v>
      </c>
      <c r="B126" s="154"/>
      <c r="C126" s="13"/>
      <c r="D126" s="14">
        <v>10880</v>
      </c>
      <c r="E126" s="91"/>
    </row>
    <row r="127" spans="1:5" ht="30" customHeight="1">
      <c r="A127" s="138" t="s">
        <v>140</v>
      </c>
      <c r="B127" s="138"/>
      <c r="C127" s="13" t="s">
        <v>14</v>
      </c>
      <c r="D127" s="14">
        <v>184032300</v>
      </c>
      <c r="E127" s="91"/>
    </row>
    <row r="128" spans="1:5" ht="35.25" customHeight="1">
      <c r="A128" s="138" t="s">
        <v>141</v>
      </c>
      <c r="B128" s="138"/>
      <c r="C128" s="13"/>
      <c r="D128" s="14"/>
      <c r="E128" s="91"/>
    </row>
    <row r="129" spans="1:5" ht="32.25" customHeight="1">
      <c r="A129" s="153" t="s">
        <v>142</v>
      </c>
      <c r="B129" s="154"/>
      <c r="C129" s="13" t="s">
        <v>10</v>
      </c>
      <c r="D129" s="14">
        <v>2</v>
      </c>
      <c r="E129" s="91"/>
    </row>
    <row r="130" spans="1:5">
      <c r="A130" s="153" t="s">
        <v>143</v>
      </c>
      <c r="B130" s="154"/>
      <c r="C130" s="13" t="s">
        <v>10</v>
      </c>
      <c r="D130" s="14">
        <v>0</v>
      </c>
      <c r="E130" s="91"/>
    </row>
    <row r="131" spans="1:5" ht="33.75" customHeight="1">
      <c r="A131" s="153" t="s">
        <v>144</v>
      </c>
      <c r="B131" s="154"/>
      <c r="C131" s="13" t="s">
        <v>10</v>
      </c>
      <c r="D131" s="14">
        <v>3</v>
      </c>
      <c r="E131" s="91"/>
    </row>
    <row r="132" spans="1:5">
      <c r="A132" s="174" t="s">
        <v>145</v>
      </c>
      <c r="B132" s="176"/>
      <c r="C132" s="13" t="s">
        <v>13</v>
      </c>
      <c r="D132" s="57">
        <v>64608</v>
      </c>
      <c r="E132" s="91"/>
    </row>
    <row r="133" spans="1:5">
      <c r="A133" s="143"/>
      <c r="B133" s="18" t="s">
        <v>146</v>
      </c>
      <c r="C133" s="13" t="s">
        <v>13</v>
      </c>
      <c r="D133" s="57">
        <f>D132-D134</f>
        <v>59328</v>
      </c>
      <c r="E133" s="91"/>
    </row>
    <row r="134" spans="1:5">
      <c r="A134" s="145"/>
      <c r="B134" s="18" t="s">
        <v>147</v>
      </c>
      <c r="C134" s="13" t="s">
        <v>13</v>
      </c>
      <c r="D134" s="14">
        <v>5280</v>
      </c>
      <c r="E134" s="91"/>
    </row>
    <row r="135" spans="1:5" ht="30" customHeight="1">
      <c r="A135" s="153" t="s">
        <v>148</v>
      </c>
      <c r="B135" s="154"/>
      <c r="C135" s="13" t="s">
        <v>13</v>
      </c>
      <c r="D135" s="14">
        <v>2803</v>
      </c>
      <c r="E135" s="91"/>
    </row>
    <row r="136" spans="1:5" ht="51" customHeight="1">
      <c r="A136" s="163" t="s">
        <v>149</v>
      </c>
      <c r="B136" s="183"/>
      <c r="C136" s="13" t="s">
        <v>10</v>
      </c>
      <c r="D136" s="14">
        <v>5</v>
      </c>
      <c r="E136" s="91"/>
    </row>
    <row r="137" spans="1:5" ht="20.25">
      <c r="A137" s="139" t="s">
        <v>150</v>
      </c>
      <c r="B137" s="140"/>
      <c r="C137" s="141"/>
      <c r="D137" s="14"/>
      <c r="E137" s="91"/>
    </row>
    <row r="138" spans="1:5">
      <c r="A138" s="138" t="s">
        <v>151</v>
      </c>
      <c r="B138" s="138"/>
      <c r="C138" s="13"/>
      <c r="D138" s="14"/>
      <c r="E138" s="91"/>
    </row>
    <row r="139" spans="1:5">
      <c r="A139" s="138" t="s">
        <v>152</v>
      </c>
      <c r="B139" s="138"/>
      <c r="C139" s="13"/>
      <c r="D139" s="14"/>
      <c r="E139" s="91"/>
    </row>
    <row r="140" spans="1:5">
      <c r="A140" s="138" t="s">
        <v>153</v>
      </c>
      <c r="B140" s="138"/>
      <c r="C140" s="13"/>
      <c r="D140" s="14"/>
      <c r="E140" s="91"/>
    </row>
    <row r="141" spans="1:5">
      <c r="A141" s="138" t="s">
        <v>154</v>
      </c>
      <c r="B141" s="138"/>
      <c r="C141" s="13"/>
      <c r="D141" s="14"/>
      <c r="E141" s="91"/>
    </row>
    <row r="142" spans="1:5">
      <c r="A142" s="138" t="s">
        <v>155</v>
      </c>
      <c r="B142" s="138"/>
      <c r="C142" s="13"/>
      <c r="D142" s="14"/>
      <c r="E142" s="91"/>
    </row>
    <row r="143" spans="1:5">
      <c r="A143" s="138" t="s">
        <v>156</v>
      </c>
      <c r="B143" s="138"/>
      <c r="C143" s="13"/>
      <c r="D143" s="14"/>
      <c r="E143" s="91"/>
    </row>
    <row r="144" spans="1:5" ht="20.25">
      <c r="A144" s="139" t="s">
        <v>151</v>
      </c>
      <c r="B144" s="140"/>
      <c r="C144" s="141"/>
      <c r="D144" s="14"/>
      <c r="E144" s="91"/>
    </row>
    <row r="145" spans="1:5" ht="36" customHeight="1">
      <c r="A145" s="138" t="s">
        <v>157</v>
      </c>
      <c r="B145" s="138"/>
      <c r="C145" s="13"/>
      <c r="D145" s="14"/>
      <c r="E145" s="91"/>
    </row>
    <row r="146" spans="1:5">
      <c r="A146" s="153" t="s">
        <v>158</v>
      </c>
      <c r="B146" s="154"/>
      <c r="C146" s="13" t="s">
        <v>15</v>
      </c>
      <c r="D146" s="14">
        <v>1.3083</v>
      </c>
      <c r="E146" s="91"/>
    </row>
    <row r="147" spans="1:5">
      <c r="A147" s="163" t="s">
        <v>159</v>
      </c>
      <c r="B147" s="183"/>
      <c r="C147" s="13" t="s">
        <v>598</v>
      </c>
      <c r="D147" s="14">
        <v>0</v>
      </c>
      <c r="E147" s="91"/>
    </row>
    <row r="148" spans="1:5">
      <c r="A148" s="153" t="s">
        <v>555</v>
      </c>
      <c r="B148" s="154"/>
      <c r="C148" s="13" t="s">
        <v>15</v>
      </c>
      <c r="D148" s="14">
        <v>0.9617</v>
      </c>
      <c r="E148" s="91"/>
    </row>
    <row r="149" spans="1:5">
      <c r="A149" s="29"/>
      <c r="B149" s="18" t="s">
        <v>160</v>
      </c>
      <c r="C149" s="13" t="s">
        <v>15</v>
      </c>
      <c r="D149" s="14">
        <v>0</v>
      </c>
      <c r="E149" s="91"/>
    </row>
    <row r="150" spans="1:5">
      <c r="A150" s="15"/>
      <c r="B150" s="18" t="s">
        <v>161</v>
      </c>
      <c r="C150" s="13" t="s">
        <v>15</v>
      </c>
      <c r="D150" s="14">
        <v>0.9617</v>
      </c>
      <c r="E150" s="91"/>
    </row>
    <row r="151" spans="1:5">
      <c r="A151" s="153" t="s">
        <v>162</v>
      </c>
      <c r="B151" s="154"/>
      <c r="C151" s="13" t="s">
        <v>15</v>
      </c>
      <c r="D151" s="14">
        <v>0</v>
      </c>
      <c r="E151" s="91"/>
    </row>
    <row r="152" spans="1:5">
      <c r="A152" s="153" t="s">
        <v>556</v>
      </c>
      <c r="B152" s="154"/>
      <c r="C152" s="13" t="s">
        <v>16</v>
      </c>
      <c r="D152" s="14">
        <v>0</v>
      </c>
      <c r="E152" s="91"/>
    </row>
    <row r="153" spans="1:5" ht="48">
      <c r="A153" s="143"/>
      <c r="B153" s="18" t="s">
        <v>163</v>
      </c>
      <c r="C153" s="13" t="s">
        <v>16</v>
      </c>
      <c r="D153" s="14">
        <v>0</v>
      </c>
      <c r="E153" s="91"/>
    </row>
    <row r="154" spans="1:5" ht="48">
      <c r="A154" s="145"/>
      <c r="B154" s="18" t="s">
        <v>164</v>
      </c>
      <c r="C154" s="13" t="s">
        <v>16</v>
      </c>
      <c r="D154" s="14">
        <v>0</v>
      </c>
      <c r="E154" s="91"/>
    </row>
    <row r="155" spans="1:5">
      <c r="A155" s="138" t="s">
        <v>165</v>
      </c>
      <c r="B155" s="138"/>
      <c r="C155" s="13"/>
      <c r="D155" s="14"/>
      <c r="E155" s="91"/>
    </row>
    <row r="156" spans="1:5" ht="15.75" customHeight="1">
      <c r="A156" s="138" t="s">
        <v>167</v>
      </c>
      <c r="B156" s="138"/>
      <c r="C156" s="13" t="s">
        <v>17</v>
      </c>
      <c r="D156" s="14">
        <v>0.72799999999999998</v>
      </c>
      <c r="E156" s="91"/>
    </row>
    <row r="157" spans="1:5" ht="18.75" customHeight="1">
      <c r="A157" s="153" t="s">
        <v>166</v>
      </c>
      <c r="B157" s="155"/>
      <c r="C157" s="13" t="s">
        <v>17</v>
      </c>
      <c r="D157" s="14">
        <v>0.72799999999999998</v>
      </c>
      <c r="E157" s="91"/>
    </row>
    <row r="158" spans="1:5" ht="28.5" customHeight="1">
      <c r="A158" s="13"/>
      <c r="B158" s="18" t="s">
        <v>168</v>
      </c>
      <c r="C158" s="13" t="s">
        <v>17</v>
      </c>
      <c r="D158" s="14">
        <v>0.72799999999999998</v>
      </c>
      <c r="E158" s="91"/>
    </row>
    <row r="159" spans="1:5">
      <c r="A159" s="153" t="s">
        <v>169</v>
      </c>
      <c r="B159" s="155"/>
      <c r="C159" s="13" t="s">
        <v>17</v>
      </c>
      <c r="D159" s="14"/>
      <c r="E159" s="91"/>
    </row>
    <row r="160" spans="1:5">
      <c r="A160" s="146"/>
      <c r="B160" s="18" t="s">
        <v>170</v>
      </c>
      <c r="C160" s="13" t="s">
        <v>17</v>
      </c>
      <c r="D160" s="14">
        <v>0</v>
      </c>
      <c r="E160" s="91"/>
    </row>
    <row r="161" spans="1:5">
      <c r="A161" s="146"/>
      <c r="B161" s="18" t="s">
        <v>171</v>
      </c>
      <c r="C161" s="13" t="s">
        <v>17</v>
      </c>
      <c r="D161" s="14">
        <v>0</v>
      </c>
      <c r="E161" s="91"/>
    </row>
    <row r="162" spans="1:5">
      <c r="A162" s="146"/>
      <c r="B162" s="18" t="s">
        <v>172</v>
      </c>
      <c r="C162" s="13" t="s">
        <v>17</v>
      </c>
      <c r="D162" s="14">
        <v>0</v>
      </c>
      <c r="E162" s="91"/>
    </row>
    <row r="163" spans="1:5">
      <c r="A163" s="138" t="s">
        <v>173</v>
      </c>
      <c r="B163" s="138"/>
      <c r="C163" s="13" t="s">
        <v>17</v>
      </c>
      <c r="D163" s="14"/>
      <c r="E163" s="91"/>
    </row>
    <row r="164" spans="1:5">
      <c r="A164" s="153" t="s">
        <v>166</v>
      </c>
      <c r="B164" s="155"/>
      <c r="C164" s="13" t="s">
        <v>17</v>
      </c>
      <c r="D164" s="14">
        <v>2.9449999999999998</v>
      </c>
      <c r="E164" s="91"/>
    </row>
    <row r="165" spans="1:5" ht="32.25">
      <c r="A165" s="13"/>
      <c r="B165" s="18" t="s">
        <v>168</v>
      </c>
      <c r="C165" s="13" t="s">
        <v>17</v>
      </c>
      <c r="D165" s="14">
        <v>2.6360000000000001</v>
      </c>
      <c r="E165" s="91"/>
    </row>
    <row r="166" spans="1:5">
      <c r="A166" s="138" t="s">
        <v>174</v>
      </c>
      <c r="B166" s="138"/>
      <c r="C166" s="13" t="s">
        <v>17</v>
      </c>
      <c r="D166" s="14">
        <v>0</v>
      </c>
      <c r="E166" s="91"/>
    </row>
    <row r="167" spans="1:5" ht="20.25">
      <c r="A167" s="139" t="s">
        <v>152</v>
      </c>
      <c r="B167" s="140"/>
      <c r="C167" s="141"/>
      <c r="D167" s="14"/>
      <c r="E167" s="91"/>
    </row>
    <row r="168" spans="1:5" ht="31.5" customHeight="1">
      <c r="A168" s="138" t="s">
        <v>557</v>
      </c>
      <c r="B168" s="138"/>
      <c r="C168" s="13" t="s">
        <v>558</v>
      </c>
      <c r="D168" s="17">
        <f>D169+D174+D184+D185</f>
        <v>917.83699999999999</v>
      </c>
      <c r="E168" s="91"/>
    </row>
    <row r="169" spans="1:5" ht="15.75" customHeight="1">
      <c r="A169" s="131" t="s">
        <v>175</v>
      </c>
      <c r="B169" s="132"/>
      <c r="C169" s="13" t="s">
        <v>558</v>
      </c>
      <c r="D169" s="17">
        <f>SUM(D170:D173)</f>
        <v>5.25</v>
      </c>
      <c r="E169" s="91"/>
    </row>
    <row r="170" spans="1:5">
      <c r="A170" s="143"/>
      <c r="B170" s="18" t="s">
        <v>176</v>
      </c>
      <c r="C170" s="13" t="s">
        <v>558</v>
      </c>
      <c r="D170" s="17">
        <v>0</v>
      </c>
      <c r="E170" s="91"/>
    </row>
    <row r="171" spans="1:5">
      <c r="A171" s="144"/>
      <c r="B171" s="18" t="s">
        <v>177</v>
      </c>
      <c r="C171" s="13" t="s">
        <v>558</v>
      </c>
      <c r="D171" s="17">
        <v>3.8</v>
      </c>
      <c r="E171" s="91"/>
    </row>
    <row r="172" spans="1:5">
      <c r="A172" s="144"/>
      <c r="B172" s="18" t="s">
        <v>178</v>
      </c>
      <c r="C172" s="13" t="s">
        <v>558</v>
      </c>
      <c r="D172" s="17">
        <v>1.45</v>
      </c>
      <c r="E172" s="91"/>
    </row>
    <row r="173" spans="1:5">
      <c r="A173" s="145"/>
      <c r="B173" s="18" t="s">
        <v>179</v>
      </c>
      <c r="C173" s="13" t="s">
        <v>558</v>
      </c>
      <c r="D173" s="17">
        <v>0</v>
      </c>
      <c r="E173" s="91"/>
    </row>
    <row r="174" spans="1:5">
      <c r="A174" s="131" t="s">
        <v>180</v>
      </c>
      <c r="B174" s="132"/>
      <c r="C174" s="13" t="s">
        <v>558</v>
      </c>
      <c r="D174" s="17">
        <f>SUM(D175:D178)</f>
        <v>275.52099999999996</v>
      </c>
      <c r="E174" s="91"/>
    </row>
    <row r="175" spans="1:5">
      <c r="A175" s="146"/>
      <c r="B175" s="18" t="s">
        <v>176</v>
      </c>
      <c r="C175" s="13" t="s">
        <v>558</v>
      </c>
      <c r="D175" s="17">
        <v>28.129000000000001</v>
      </c>
      <c r="E175" s="91"/>
    </row>
    <row r="176" spans="1:5">
      <c r="A176" s="146"/>
      <c r="B176" s="18" t="s">
        <v>177</v>
      </c>
      <c r="C176" s="13" t="s">
        <v>558</v>
      </c>
      <c r="D176" s="17">
        <v>3.9</v>
      </c>
      <c r="E176" s="91"/>
    </row>
    <row r="177" spans="1:5">
      <c r="A177" s="146"/>
      <c r="B177" s="18" t="s">
        <v>178</v>
      </c>
      <c r="C177" s="13" t="s">
        <v>558</v>
      </c>
      <c r="D177" s="17">
        <v>79.06</v>
      </c>
      <c r="E177" s="91"/>
    </row>
    <row r="178" spans="1:5">
      <c r="A178" s="146"/>
      <c r="B178" s="18" t="s">
        <v>179</v>
      </c>
      <c r="C178" s="13" t="s">
        <v>558</v>
      </c>
      <c r="D178" s="17">
        <v>164.43199999999999</v>
      </c>
      <c r="E178" s="91"/>
    </row>
    <row r="179" spans="1:5" ht="15.75" customHeight="1">
      <c r="A179" s="138" t="s">
        <v>559</v>
      </c>
      <c r="B179" s="138"/>
      <c r="C179" s="13" t="s">
        <v>558</v>
      </c>
      <c r="D179" s="17">
        <f>SUM(D180:D183)</f>
        <v>252.63</v>
      </c>
      <c r="E179" s="91"/>
    </row>
    <row r="180" spans="1:5">
      <c r="A180" s="143"/>
      <c r="B180" s="18" t="s">
        <v>176</v>
      </c>
      <c r="C180" s="13" t="s">
        <v>558</v>
      </c>
      <c r="D180" s="17">
        <v>28.129000000000001</v>
      </c>
      <c r="E180" s="91"/>
    </row>
    <row r="181" spans="1:5">
      <c r="A181" s="144"/>
      <c r="B181" s="18" t="s">
        <v>177</v>
      </c>
      <c r="C181" s="13" t="s">
        <v>558</v>
      </c>
      <c r="D181" s="17">
        <v>3.9</v>
      </c>
      <c r="E181" s="91"/>
    </row>
    <row r="182" spans="1:5">
      <c r="A182" s="144"/>
      <c r="B182" s="18" t="s">
        <v>178</v>
      </c>
      <c r="C182" s="13" t="s">
        <v>558</v>
      </c>
      <c r="D182" s="17">
        <v>79.06</v>
      </c>
      <c r="E182" s="91"/>
    </row>
    <row r="183" spans="1:5">
      <c r="A183" s="145"/>
      <c r="B183" s="18" t="s">
        <v>179</v>
      </c>
      <c r="C183" s="13" t="s">
        <v>558</v>
      </c>
      <c r="D183" s="17">
        <v>141.541</v>
      </c>
      <c r="E183" s="91"/>
    </row>
    <row r="184" spans="1:5" ht="18" customHeight="1">
      <c r="A184" s="138" t="s">
        <v>560</v>
      </c>
      <c r="B184" s="138"/>
      <c r="C184" s="13" t="s">
        <v>558</v>
      </c>
      <c r="D184" s="17">
        <v>635.00900000000001</v>
      </c>
      <c r="E184" s="91"/>
    </row>
    <row r="185" spans="1:5">
      <c r="A185" s="138" t="s">
        <v>561</v>
      </c>
      <c r="B185" s="138"/>
      <c r="C185" s="13" t="s">
        <v>558</v>
      </c>
      <c r="D185" s="17">
        <v>2.0569999999999999</v>
      </c>
      <c r="E185" s="91"/>
    </row>
    <row r="186" spans="1:5">
      <c r="A186" s="142" t="s">
        <v>181</v>
      </c>
      <c r="B186" s="142"/>
      <c r="C186" s="13" t="s">
        <v>633</v>
      </c>
      <c r="D186" s="211">
        <v>60108.6</v>
      </c>
      <c r="E186" s="91"/>
    </row>
    <row r="187" spans="1:5">
      <c r="A187" s="142" t="s">
        <v>182</v>
      </c>
      <c r="B187" s="142"/>
      <c r="C187" s="13" t="s">
        <v>558</v>
      </c>
      <c r="D187" s="211">
        <v>0.14000000000000001</v>
      </c>
      <c r="E187" s="91"/>
    </row>
    <row r="188" spans="1:5" ht="20.25">
      <c r="A188" s="139" t="s">
        <v>153</v>
      </c>
      <c r="B188" s="140"/>
      <c r="C188" s="141"/>
      <c r="D188" s="14"/>
      <c r="E188" s="91"/>
    </row>
    <row r="189" spans="1:5">
      <c r="A189" s="131" t="s">
        <v>183</v>
      </c>
      <c r="B189" s="147"/>
      <c r="C189" s="13"/>
      <c r="D189" s="14"/>
      <c r="E189" s="91"/>
    </row>
    <row r="190" spans="1:5" ht="40.5" customHeight="1">
      <c r="A190" s="138" t="s">
        <v>184</v>
      </c>
      <c r="B190" s="131"/>
      <c r="C190" s="13" t="s">
        <v>598</v>
      </c>
      <c r="D190" s="212" t="s">
        <v>642</v>
      </c>
      <c r="E190" s="91"/>
    </row>
    <row r="191" spans="1:5">
      <c r="A191" s="138" t="str">
        <f>PROPER("железнодорожный")</f>
        <v>Железнодорожный</v>
      </c>
      <c r="B191" s="131"/>
      <c r="C191" s="13" t="s">
        <v>598</v>
      </c>
      <c r="D191" s="14" t="s">
        <v>634</v>
      </c>
      <c r="E191" s="91"/>
    </row>
    <row r="192" spans="1:5" ht="42" customHeight="1">
      <c r="A192" s="138" t="str">
        <f>PROPER("речной")</f>
        <v>Речной</v>
      </c>
      <c r="B192" s="131"/>
      <c r="C192" s="13" t="s">
        <v>598</v>
      </c>
      <c r="D192" s="28" t="s">
        <v>641</v>
      </c>
      <c r="E192" s="91"/>
    </row>
    <row r="193" spans="1:5" ht="39" customHeight="1">
      <c r="A193" s="138" t="str">
        <f>PROPER("автомобильный")</f>
        <v>Автомобильный</v>
      </c>
      <c r="B193" s="131"/>
      <c r="C193" s="13" t="s">
        <v>598</v>
      </c>
      <c r="D193" s="28" t="s">
        <v>635</v>
      </c>
      <c r="E193" s="91"/>
    </row>
    <row r="194" spans="1:5" ht="20.25">
      <c r="A194" s="139" t="s">
        <v>185</v>
      </c>
      <c r="B194" s="140"/>
      <c r="C194" s="141"/>
      <c r="D194" s="14"/>
      <c r="E194" s="91"/>
    </row>
    <row r="195" spans="1:5" ht="37.5">
      <c r="A195" s="138" t="str">
        <f>PROPER("РАДИОТЕЛЕФОННАЯ")&amp;LOWER(" СОТОВАЯ СВЯЗЬ")</f>
        <v>Радиотелефонная сотовая связь</v>
      </c>
      <c r="B195" s="138"/>
      <c r="C195" s="13" t="s">
        <v>598</v>
      </c>
      <c r="D195" s="28" t="s">
        <v>636</v>
      </c>
      <c r="E195" s="91"/>
    </row>
    <row r="196" spans="1:5" ht="21.75" customHeight="1">
      <c r="A196" s="138" t="str">
        <f>PROPER("СТАЦИОНАРНАЯ")&amp;LOWER(" телефонная СВЯЗЬ")</f>
        <v>Стационарная телефонная связь</v>
      </c>
      <c r="B196" s="138"/>
      <c r="C196" s="13" t="s">
        <v>598</v>
      </c>
      <c r="D196" s="28" t="s">
        <v>637</v>
      </c>
      <c r="E196" s="91"/>
    </row>
    <row r="197" spans="1:5" ht="21.75" customHeight="1">
      <c r="A197" s="138" t="str">
        <f>PROPER("ИНТЕРНЕТ")</f>
        <v>Интернет</v>
      </c>
      <c r="B197" s="138"/>
      <c r="C197" s="13" t="s">
        <v>598</v>
      </c>
      <c r="D197" s="28" t="s">
        <v>638</v>
      </c>
      <c r="E197" s="91"/>
    </row>
    <row r="198" spans="1:5" ht="40.5" customHeight="1">
      <c r="A198" s="138" t="str">
        <f>PROPER("ТВ-, РАДИОВЕЩАНИЕ")</f>
        <v>Тв-, Радиовещание</v>
      </c>
      <c r="B198" s="138"/>
      <c r="C198" s="13" t="s">
        <v>598</v>
      </c>
      <c r="D198" s="28" t="s">
        <v>639</v>
      </c>
      <c r="E198" s="91"/>
    </row>
    <row r="199" spans="1:5" ht="19.5" customHeight="1">
      <c r="A199" s="138" t="str">
        <f>PROPER("ПОЧТОВАЯ")&amp; LOWER(" СВЯЗЬ")</f>
        <v>Почтовая связь</v>
      </c>
      <c r="B199" s="138"/>
      <c r="C199" s="13" t="s">
        <v>598</v>
      </c>
      <c r="D199" s="28" t="s">
        <v>640</v>
      </c>
      <c r="E199" s="91"/>
    </row>
    <row r="200" spans="1:5">
      <c r="A200" s="138" t="str">
        <f>PROPER("ПРОЧЕЕ")</f>
        <v>Прочее</v>
      </c>
      <c r="B200" s="138"/>
      <c r="C200" s="13" t="s">
        <v>598</v>
      </c>
      <c r="D200" s="14"/>
      <c r="E200" s="91"/>
    </row>
    <row r="201" spans="1:5" ht="20.25">
      <c r="A201" s="139" t="s">
        <v>154</v>
      </c>
      <c r="B201" s="140"/>
      <c r="C201" s="141"/>
      <c r="D201" s="14"/>
      <c r="E201" s="91"/>
    </row>
    <row r="202" spans="1:5">
      <c r="A202" s="138" t="s">
        <v>186</v>
      </c>
      <c r="B202" s="138"/>
      <c r="C202" s="13"/>
      <c r="D202" s="14"/>
      <c r="E202" s="91"/>
    </row>
    <row r="203" spans="1:5" ht="21" customHeight="1">
      <c r="A203" s="133" t="s">
        <v>187</v>
      </c>
      <c r="B203" s="134"/>
      <c r="C203" s="13" t="s">
        <v>18</v>
      </c>
      <c r="D203" s="213">
        <v>0.23219999999999999</v>
      </c>
      <c r="E203" s="91"/>
    </row>
    <row r="204" spans="1:5" ht="31.5" customHeight="1">
      <c r="A204" s="133" t="s">
        <v>188</v>
      </c>
      <c r="B204" s="134"/>
      <c r="C204" s="13" t="s">
        <v>10</v>
      </c>
      <c r="D204" s="213">
        <v>8921</v>
      </c>
      <c r="E204" s="91"/>
    </row>
    <row r="205" spans="1:5" ht="30" customHeight="1">
      <c r="A205" s="133" t="s">
        <v>189</v>
      </c>
      <c r="B205" s="134"/>
      <c r="C205" s="13" t="s">
        <v>10</v>
      </c>
      <c r="D205" s="213">
        <v>7992</v>
      </c>
      <c r="E205" s="91"/>
    </row>
    <row r="206" spans="1:5" ht="32.25" customHeight="1">
      <c r="A206" s="133" t="s">
        <v>190</v>
      </c>
      <c r="B206" s="134"/>
      <c r="C206" s="13" t="s">
        <v>10</v>
      </c>
      <c r="D206" s="213">
        <v>911</v>
      </c>
      <c r="E206" s="91"/>
    </row>
    <row r="207" spans="1:5" ht="30" customHeight="1">
      <c r="A207" s="133" t="s">
        <v>191</v>
      </c>
      <c r="B207" s="134"/>
      <c r="C207" s="13" t="s">
        <v>10</v>
      </c>
      <c r="D207" s="213">
        <v>7</v>
      </c>
      <c r="E207" s="91"/>
    </row>
    <row r="208" spans="1:5" ht="15.75">
      <c r="A208" s="13"/>
      <c r="B208" s="18" t="s">
        <v>192</v>
      </c>
      <c r="C208" s="13" t="s">
        <v>10</v>
      </c>
      <c r="D208" s="213">
        <v>0</v>
      </c>
      <c r="E208" s="91"/>
    </row>
    <row r="209" spans="1:5" ht="15.75">
      <c r="A209" s="138" t="s">
        <v>202</v>
      </c>
      <c r="B209" s="138"/>
      <c r="C209" s="13"/>
      <c r="D209" s="213"/>
      <c r="E209" s="91"/>
    </row>
    <row r="210" spans="1:5" ht="15.75">
      <c r="A210" s="133" t="s">
        <v>193</v>
      </c>
      <c r="B210" s="134"/>
      <c r="C210" s="13" t="s">
        <v>18</v>
      </c>
      <c r="D210" s="213">
        <v>9.7729999999999997E-2</v>
      </c>
      <c r="E210" s="91"/>
    </row>
    <row r="211" spans="1:5" ht="33" customHeight="1">
      <c r="A211" s="133" t="s">
        <v>194</v>
      </c>
      <c r="B211" s="134"/>
      <c r="C211" s="13" t="s">
        <v>10</v>
      </c>
      <c r="D211" s="213">
        <v>6587</v>
      </c>
      <c r="E211" s="91"/>
    </row>
    <row r="212" spans="1:5" ht="30.75" customHeight="1">
      <c r="A212" s="133" t="s">
        <v>195</v>
      </c>
      <c r="B212" s="134"/>
      <c r="C212" s="13" t="s">
        <v>10</v>
      </c>
      <c r="D212" s="213">
        <v>5771</v>
      </c>
      <c r="E212" s="91"/>
    </row>
    <row r="213" spans="1:5" ht="31.5" customHeight="1">
      <c r="A213" s="136" t="s">
        <v>196</v>
      </c>
      <c r="B213" s="137"/>
      <c r="C213" s="13" t="s">
        <v>10</v>
      </c>
      <c r="D213" s="213">
        <v>161</v>
      </c>
      <c r="E213" s="91"/>
    </row>
    <row r="214" spans="1:5" ht="47.25">
      <c r="A214" s="13"/>
      <c r="B214" s="18" t="s">
        <v>197</v>
      </c>
      <c r="C214" s="13" t="s">
        <v>10</v>
      </c>
      <c r="D214" s="213">
        <v>161</v>
      </c>
      <c r="E214" s="91"/>
    </row>
    <row r="215" spans="1:5" ht="29.25" customHeight="1">
      <c r="A215" s="133" t="s">
        <v>198</v>
      </c>
      <c r="B215" s="134"/>
      <c r="C215" s="13" t="s">
        <v>10</v>
      </c>
      <c r="D215" s="213">
        <v>3286</v>
      </c>
      <c r="E215" s="91"/>
    </row>
    <row r="216" spans="1:5" ht="31.5">
      <c r="A216" s="143"/>
      <c r="B216" s="18" t="s">
        <v>199</v>
      </c>
      <c r="C216" s="13" t="s">
        <v>10</v>
      </c>
      <c r="D216" s="213">
        <v>816</v>
      </c>
      <c r="E216" s="91"/>
    </row>
    <row r="217" spans="1:5" ht="63">
      <c r="A217" s="145"/>
      <c r="B217" s="18" t="s">
        <v>200</v>
      </c>
      <c r="C217" s="13" t="s">
        <v>10</v>
      </c>
      <c r="D217" s="213">
        <v>2470</v>
      </c>
      <c r="E217" s="91"/>
    </row>
    <row r="218" spans="1:5" ht="15.75">
      <c r="A218" s="138" t="s">
        <v>201</v>
      </c>
      <c r="B218" s="138"/>
      <c r="C218" s="13"/>
      <c r="D218" s="213"/>
      <c r="E218" s="91"/>
    </row>
    <row r="219" spans="1:5" ht="15.75">
      <c r="A219" s="138" t="str">
        <f>PROPER("ГАЗОСНАБЖЕНИЕ")&amp; LOWER(" ПРИРОДНЫМ ГАЗОМ")</f>
        <v>Газоснабжение природным газом</v>
      </c>
      <c r="B219" s="138"/>
      <c r="C219" s="13"/>
      <c r="D219" s="213"/>
      <c r="E219" s="91"/>
    </row>
    <row r="220" spans="1:5" ht="15.75">
      <c r="A220" s="133" t="s">
        <v>203</v>
      </c>
      <c r="B220" s="134"/>
      <c r="C220" s="13" t="s">
        <v>18</v>
      </c>
      <c r="D220" s="213">
        <v>0.16500300000000001</v>
      </c>
      <c r="E220" s="91"/>
    </row>
    <row r="221" spans="1:5" ht="27.75" customHeight="1">
      <c r="A221" s="133" t="s">
        <v>204</v>
      </c>
      <c r="B221" s="134"/>
      <c r="C221" s="13" t="s">
        <v>10</v>
      </c>
      <c r="D221" s="213">
        <v>5034</v>
      </c>
      <c r="E221" s="91"/>
    </row>
    <row r="222" spans="1:5" ht="29.25" customHeight="1">
      <c r="A222" s="133" t="s">
        <v>205</v>
      </c>
      <c r="B222" s="134"/>
      <c r="C222" s="13" t="s">
        <v>10</v>
      </c>
      <c r="D222" s="214">
        <v>2458</v>
      </c>
      <c r="E222" s="91"/>
    </row>
    <row r="223" spans="1:5" ht="28.5" customHeight="1">
      <c r="A223" s="133" t="s">
        <v>206</v>
      </c>
      <c r="B223" s="134"/>
      <c r="C223" s="13" t="s">
        <v>10</v>
      </c>
      <c r="D223" s="213">
        <v>4023</v>
      </c>
      <c r="E223" s="91"/>
    </row>
    <row r="224" spans="1:5" ht="15.75">
      <c r="A224" s="13"/>
      <c r="B224" s="18" t="s">
        <v>207</v>
      </c>
      <c r="C224" s="13" t="s">
        <v>10</v>
      </c>
      <c r="D224" s="213">
        <v>490</v>
      </c>
      <c r="E224" s="91"/>
    </row>
    <row r="225" spans="1:5" ht="15.75">
      <c r="A225" s="138" t="s">
        <v>208</v>
      </c>
      <c r="B225" s="138"/>
      <c r="C225" s="13"/>
      <c r="D225" s="213"/>
      <c r="E225" s="91"/>
    </row>
    <row r="226" spans="1:5" ht="15.75">
      <c r="A226" s="133" t="s">
        <v>203</v>
      </c>
      <c r="B226" s="134"/>
      <c r="C226" s="13" t="s">
        <v>10</v>
      </c>
      <c r="D226" s="213">
        <v>0</v>
      </c>
      <c r="E226" s="91"/>
    </row>
    <row r="227" spans="1:5" ht="20.25" customHeight="1">
      <c r="A227" s="133" t="s">
        <v>209</v>
      </c>
      <c r="B227" s="134"/>
      <c r="C227" s="13" t="s">
        <v>10</v>
      </c>
      <c r="D227" s="213">
        <v>0</v>
      </c>
      <c r="E227" s="91"/>
    </row>
    <row r="228" spans="1:5" ht="30.75" customHeight="1">
      <c r="A228" s="133" t="s">
        <v>210</v>
      </c>
      <c r="B228" s="134"/>
      <c r="C228" s="13" t="s">
        <v>10</v>
      </c>
      <c r="D228" s="213">
        <v>0</v>
      </c>
      <c r="E228" s="91"/>
    </row>
    <row r="229" spans="1:5" ht="28.5" customHeight="1">
      <c r="A229" s="133" t="s">
        <v>211</v>
      </c>
      <c r="B229" s="134"/>
      <c r="C229" s="13" t="s">
        <v>10</v>
      </c>
      <c r="D229" s="213">
        <v>0</v>
      </c>
      <c r="E229" s="91"/>
    </row>
    <row r="230" spans="1:5" ht="15.75">
      <c r="A230" s="13"/>
      <c r="B230" s="18" t="s">
        <v>212</v>
      </c>
      <c r="C230" s="13" t="s">
        <v>10</v>
      </c>
      <c r="D230" s="213">
        <v>0</v>
      </c>
      <c r="E230" s="91"/>
    </row>
    <row r="231" spans="1:5" ht="31.5">
      <c r="A231" s="13"/>
      <c r="B231" s="18" t="s">
        <v>213</v>
      </c>
      <c r="C231" s="13" t="s">
        <v>10</v>
      </c>
      <c r="D231" s="213">
        <v>0</v>
      </c>
      <c r="E231" s="91"/>
    </row>
    <row r="232" spans="1:5" ht="15.75">
      <c r="A232" s="138" t="s">
        <v>214</v>
      </c>
      <c r="B232" s="138"/>
      <c r="C232" s="13"/>
      <c r="D232" s="213"/>
      <c r="E232" s="91"/>
    </row>
    <row r="233" spans="1:5" ht="15.75">
      <c r="A233" s="133" t="s">
        <v>215</v>
      </c>
      <c r="B233" s="134"/>
      <c r="C233" s="13" t="s">
        <v>18</v>
      </c>
      <c r="D233" s="213">
        <v>4.419E-2</v>
      </c>
      <c r="E233" s="91"/>
    </row>
    <row r="234" spans="1:5" ht="36" customHeight="1">
      <c r="A234" s="133" t="s">
        <v>216</v>
      </c>
      <c r="B234" s="134"/>
      <c r="C234" s="13" t="s">
        <v>10</v>
      </c>
      <c r="D234" s="213">
        <v>1685</v>
      </c>
      <c r="E234" s="91"/>
    </row>
    <row r="235" spans="1:5" ht="34.5" customHeight="1">
      <c r="A235" s="133" t="s">
        <v>217</v>
      </c>
      <c r="B235" s="134"/>
      <c r="C235" s="13" t="s">
        <v>10</v>
      </c>
      <c r="D235" s="213">
        <v>1685</v>
      </c>
      <c r="E235" s="91"/>
    </row>
    <row r="236" spans="1:5" ht="15.75">
      <c r="A236" s="133" t="s">
        <v>218</v>
      </c>
      <c r="B236" s="134"/>
      <c r="C236" s="13" t="s">
        <v>10</v>
      </c>
      <c r="D236" s="213">
        <v>0</v>
      </c>
      <c r="E236" s="91"/>
    </row>
    <row r="237" spans="1:5" ht="15.75">
      <c r="A237" s="133" t="s">
        <v>219</v>
      </c>
      <c r="B237" s="134"/>
      <c r="C237" s="13" t="s">
        <v>10</v>
      </c>
      <c r="D237" s="213">
        <v>7372</v>
      </c>
      <c r="E237" s="91"/>
    </row>
    <row r="238" spans="1:5" ht="15.75">
      <c r="A238" s="146"/>
      <c r="B238" s="18" t="s">
        <v>220</v>
      </c>
      <c r="C238" s="13" t="s">
        <v>10</v>
      </c>
      <c r="D238" s="213">
        <v>4794</v>
      </c>
      <c r="E238" s="91"/>
    </row>
    <row r="239" spans="1:5" ht="15.75">
      <c r="A239" s="146"/>
      <c r="B239" s="18" t="s">
        <v>221</v>
      </c>
      <c r="C239" s="13" t="s">
        <v>10</v>
      </c>
      <c r="D239" s="213">
        <v>0</v>
      </c>
      <c r="E239" s="91"/>
    </row>
    <row r="240" spans="1:5" ht="15.75">
      <c r="A240" s="146"/>
      <c r="B240" s="18" t="s">
        <v>222</v>
      </c>
      <c r="C240" s="13" t="s">
        <v>10</v>
      </c>
      <c r="D240" s="213">
        <v>0</v>
      </c>
      <c r="E240" s="91"/>
    </row>
    <row r="241" spans="1:5" ht="31.5">
      <c r="A241" s="146"/>
      <c r="B241" s="18" t="s">
        <v>223</v>
      </c>
      <c r="C241" s="13" t="s">
        <v>10</v>
      </c>
      <c r="D241" s="213">
        <v>2458</v>
      </c>
      <c r="E241" s="91"/>
    </row>
    <row r="242" spans="1:5" ht="31.5">
      <c r="A242" s="146"/>
      <c r="B242" s="18" t="s">
        <v>224</v>
      </c>
      <c r="C242" s="13" t="s">
        <v>10</v>
      </c>
      <c r="D242" s="213">
        <v>120</v>
      </c>
      <c r="E242" s="91"/>
    </row>
    <row r="243" spans="1:5" ht="33" customHeight="1">
      <c r="A243" s="133" t="s">
        <v>225</v>
      </c>
      <c r="B243" s="134"/>
      <c r="C243" s="13" t="s">
        <v>10</v>
      </c>
      <c r="D243" s="213">
        <v>0</v>
      </c>
      <c r="E243" s="91"/>
    </row>
    <row r="244" spans="1:5" ht="15.75">
      <c r="A244" s="138" t="s">
        <v>226</v>
      </c>
      <c r="B244" s="138"/>
      <c r="C244" s="13"/>
      <c r="D244" s="213"/>
      <c r="E244" s="91"/>
    </row>
    <row r="245" spans="1:5" ht="15.75">
      <c r="A245" s="133" t="s">
        <v>227</v>
      </c>
      <c r="B245" s="134"/>
      <c r="C245" s="13" t="s">
        <v>10</v>
      </c>
      <c r="D245" s="213">
        <v>7.4110000000000001E-3</v>
      </c>
      <c r="E245" s="91"/>
    </row>
    <row r="246" spans="1:5" ht="34.5" customHeight="1">
      <c r="A246" s="133" t="s">
        <v>228</v>
      </c>
      <c r="B246" s="134"/>
      <c r="C246" s="13" t="s">
        <v>10</v>
      </c>
      <c r="D246" s="213">
        <v>274</v>
      </c>
      <c r="E246" s="91"/>
    </row>
    <row r="247" spans="1:5" ht="33.75" customHeight="1">
      <c r="A247" s="133" t="s">
        <v>229</v>
      </c>
      <c r="B247" s="134"/>
      <c r="C247" s="13" t="s">
        <v>10</v>
      </c>
      <c r="D247" s="213">
        <v>142</v>
      </c>
      <c r="E247" s="91"/>
    </row>
    <row r="248" spans="1:5" ht="30.75" customHeight="1">
      <c r="A248" s="133" t="s">
        <v>230</v>
      </c>
      <c r="B248" s="134"/>
      <c r="C248" s="13" t="s">
        <v>10</v>
      </c>
      <c r="D248" s="213">
        <v>132</v>
      </c>
      <c r="E248" s="91"/>
    </row>
    <row r="249" spans="1:5" ht="15.75">
      <c r="A249" s="146"/>
      <c r="B249" s="18" t="s">
        <v>231</v>
      </c>
      <c r="C249" s="13" t="s">
        <v>10</v>
      </c>
      <c r="D249" s="213">
        <v>132</v>
      </c>
      <c r="E249" s="91"/>
    </row>
    <row r="250" spans="1:5" ht="15.75">
      <c r="A250" s="146"/>
      <c r="B250" s="18" t="s">
        <v>232</v>
      </c>
      <c r="C250" s="13" t="s">
        <v>10</v>
      </c>
      <c r="D250" s="213">
        <v>0</v>
      </c>
      <c r="E250" s="91"/>
    </row>
    <row r="251" spans="1:5" ht="20.25">
      <c r="A251" s="139" t="s">
        <v>155</v>
      </c>
      <c r="B251" s="140"/>
      <c r="C251" s="141"/>
      <c r="D251" s="14"/>
      <c r="E251" s="91"/>
    </row>
    <row r="252" spans="1:5" ht="30.75" customHeight="1">
      <c r="A252" s="133" t="s">
        <v>233</v>
      </c>
      <c r="B252" s="134"/>
      <c r="C252" s="13" t="s">
        <v>10</v>
      </c>
      <c r="D252" s="14">
        <v>0</v>
      </c>
      <c r="E252" s="91"/>
    </row>
    <row r="253" spans="1:5" ht="18" customHeight="1">
      <c r="A253" s="133" t="s">
        <v>240</v>
      </c>
      <c r="B253" s="134"/>
      <c r="C253" s="13" t="s">
        <v>10</v>
      </c>
      <c r="D253" s="14">
        <v>462</v>
      </c>
      <c r="E253" s="91"/>
    </row>
    <row r="254" spans="1:5">
      <c r="A254" s="133" t="s">
        <v>234</v>
      </c>
      <c r="B254" s="134"/>
      <c r="C254" s="13" t="s">
        <v>10</v>
      </c>
      <c r="D254" s="14">
        <v>1737</v>
      </c>
      <c r="E254" s="91"/>
    </row>
    <row r="255" spans="1:5">
      <c r="A255" s="133" t="s">
        <v>234</v>
      </c>
      <c r="B255" s="134"/>
      <c r="C255" s="13" t="s">
        <v>586</v>
      </c>
      <c r="D255" s="14">
        <v>4115</v>
      </c>
      <c r="E255" s="91"/>
    </row>
    <row r="256" spans="1:5">
      <c r="A256" s="133" t="s">
        <v>235</v>
      </c>
      <c r="B256" s="134"/>
      <c r="C256" s="13" t="s">
        <v>10</v>
      </c>
      <c r="D256" s="14">
        <v>96</v>
      </c>
      <c r="E256" s="91"/>
    </row>
    <row r="257" spans="1:5">
      <c r="A257" s="133" t="s">
        <v>236</v>
      </c>
      <c r="B257" s="134"/>
      <c r="C257" s="13" t="s">
        <v>16</v>
      </c>
      <c r="D257" s="53">
        <v>87</v>
      </c>
      <c r="E257" s="91"/>
    </row>
    <row r="258" spans="1:5">
      <c r="A258" s="133" t="s">
        <v>237</v>
      </c>
      <c r="B258" s="134"/>
      <c r="C258" s="13" t="s">
        <v>16</v>
      </c>
      <c r="D258" s="14">
        <v>23.8</v>
      </c>
      <c r="E258" s="91"/>
    </row>
    <row r="259" spans="1:5">
      <c r="A259" s="133" t="s">
        <v>238</v>
      </c>
      <c r="B259" s="134"/>
      <c r="C259" s="13" t="s">
        <v>16</v>
      </c>
      <c r="D259" s="14">
        <v>2.2000000000000002</v>
      </c>
      <c r="E259" s="91"/>
    </row>
    <row r="260" spans="1:5" ht="32.25" customHeight="1">
      <c r="A260" s="133" t="s">
        <v>241</v>
      </c>
      <c r="B260" s="134"/>
      <c r="C260" s="13" t="s">
        <v>16</v>
      </c>
      <c r="D260" s="17" t="s">
        <v>696</v>
      </c>
      <c r="E260" s="91"/>
    </row>
    <row r="261" spans="1:5" ht="45" customHeight="1">
      <c r="A261" s="133" t="s">
        <v>242</v>
      </c>
      <c r="B261" s="134"/>
      <c r="C261" s="13" t="s">
        <v>562</v>
      </c>
      <c r="D261" s="14">
        <v>7.27</v>
      </c>
      <c r="E261" s="91"/>
    </row>
    <row r="262" spans="1:5" ht="29.25" customHeight="1">
      <c r="A262" s="133" t="s">
        <v>239</v>
      </c>
      <c r="B262" s="134"/>
      <c r="C262" s="13" t="s">
        <v>571</v>
      </c>
      <c r="D262" s="14">
        <v>564</v>
      </c>
      <c r="E262" s="91"/>
    </row>
    <row r="263" spans="1:5">
      <c r="A263" s="13"/>
      <c r="B263" s="18" t="s">
        <v>243</v>
      </c>
      <c r="C263" s="13" t="s">
        <v>571</v>
      </c>
      <c r="D263" s="14">
        <v>34</v>
      </c>
      <c r="E263" s="91"/>
    </row>
    <row r="264" spans="1:5" ht="30.75" customHeight="1">
      <c r="A264" s="133" t="s">
        <v>244</v>
      </c>
      <c r="B264" s="134"/>
      <c r="C264" s="13" t="s">
        <v>10</v>
      </c>
      <c r="D264" s="14">
        <v>41</v>
      </c>
      <c r="E264" s="91"/>
    </row>
    <row r="265" spans="1:5">
      <c r="A265" s="13"/>
      <c r="B265" s="18" t="s">
        <v>245</v>
      </c>
      <c r="C265" s="13" t="s">
        <v>10</v>
      </c>
      <c r="D265" s="14">
        <v>3</v>
      </c>
      <c r="E265" s="91"/>
    </row>
    <row r="266" spans="1:5" ht="52.5" customHeight="1">
      <c r="A266" s="133" t="s">
        <v>246</v>
      </c>
      <c r="B266" s="134"/>
      <c r="C266" s="13" t="s">
        <v>571</v>
      </c>
      <c r="D266" s="14">
        <v>28</v>
      </c>
      <c r="E266" s="91"/>
    </row>
    <row r="267" spans="1:5">
      <c r="A267" s="13"/>
      <c r="B267" s="18" t="s">
        <v>247</v>
      </c>
      <c r="C267" s="13" t="s">
        <v>571</v>
      </c>
      <c r="D267" s="14">
        <v>23</v>
      </c>
      <c r="E267" s="91"/>
    </row>
    <row r="268" spans="1:5" ht="27.75" customHeight="1">
      <c r="A268" s="133" t="s">
        <v>248</v>
      </c>
      <c r="B268" s="134"/>
      <c r="C268" s="13" t="s">
        <v>10</v>
      </c>
      <c r="D268" s="14">
        <v>60</v>
      </c>
      <c r="E268" s="91"/>
    </row>
    <row r="269" spans="1:5" ht="30" customHeight="1">
      <c r="A269" s="133" t="s">
        <v>249</v>
      </c>
      <c r="B269" s="134"/>
      <c r="C269" s="13" t="s">
        <v>10</v>
      </c>
      <c r="D269" s="14">
        <v>9</v>
      </c>
      <c r="E269" s="91"/>
    </row>
    <row r="270" spans="1:5" s="39" customFormat="1" ht="36.75" customHeight="1">
      <c r="A270" s="105" t="s">
        <v>250</v>
      </c>
      <c r="B270" s="106"/>
      <c r="C270" s="41" t="s">
        <v>16</v>
      </c>
      <c r="D270" s="14">
        <v>0</v>
      </c>
      <c r="E270" s="91"/>
    </row>
    <row r="271" spans="1:5" s="39" customFormat="1" ht="22.5" customHeight="1">
      <c r="A271" s="98" t="s">
        <v>156</v>
      </c>
      <c r="B271" s="99"/>
      <c r="C271" s="100"/>
      <c r="D271" s="14"/>
      <c r="E271" s="90"/>
    </row>
    <row r="272" spans="1:5" s="39" customFormat="1">
      <c r="A272" s="118" t="s">
        <v>156</v>
      </c>
      <c r="B272" s="118"/>
      <c r="C272" s="41"/>
      <c r="D272" s="38"/>
      <c r="E272" s="90"/>
    </row>
    <row r="273" spans="1:5" s="39" customFormat="1">
      <c r="A273" s="118" t="s">
        <v>251</v>
      </c>
      <c r="B273" s="118"/>
      <c r="C273" s="41"/>
      <c r="D273" s="14"/>
      <c r="E273" s="90"/>
    </row>
    <row r="274" spans="1:5" s="39" customFormat="1">
      <c r="A274" s="103"/>
      <c r="B274" s="42" t="s">
        <v>252</v>
      </c>
      <c r="C274" s="41" t="s">
        <v>16</v>
      </c>
      <c r="D274" s="14">
        <v>965.5</v>
      </c>
      <c r="E274" s="90"/>
    </row>
    <row r="275" spans="1:5" s="39" customFormat="1">
      <c r="A275" s="103"/>
      <c r="B275" s="42" t="s">
        <v>253</v>
      </c>
      <c r="C275" s="41" t="s">
        <v>16</v>
      </c>
      <c r="D275" s="14">
        <v>0.8</v>
      </c>
      <c r="E275" s="90"/>
    </row>
    <row r="276" spans="1:5" s="39" customFormat="1">
      <c r="A276" s="103"/>
      <c r="B276" s="42" t="s">
        <v>254</v>
      </c>
      <c r="C276" s="41" t="s">
        <v>16</v>
      </c>
      <c r="D276" s="17">
        <v>18.5</v>
      </c>
      <c r="E276" s="90"/>
    </row>
    <row r="277" spans="1:5" s="39" customFormat="1">
      <c r="A277" s="103"/>
      <c r="B277" s="42" t="s">
        <v>255</v>
      </c>
      <c r="C277" s="41" t="s">
        <v>16</v>
      </c>
      <c r="D277" s="215">
        <v>1.1000000000000001</v>
      </c>
      <c r="E277" s="90"/>
    </row>
    <row r="278" spans="1:5" s="39" customFormat="1" ht="32.25">
      <c r="A278" s="103"/>
      <c r="B278" s="42" t="s">
        <v>256</v>
      </c>
      <c r="C278" s="41" t="s">
        <v>16</v>
      </c>
      <c r="D278" s="215">
        <v>18.899999999999999</v>
      </c>
      <c r="E278" s="90"/>
    </row>
    <row r="279" spans="1:5" s="39" customFormat="1">
      <c r="A279" s="118" t="s">
        <v>257</v>
      </c>
      <c r="B279" s="118"/>
      <c r="C279" s="41"/>
      <c r="D279" s="17"/>
      <c r="E279" s="90"/>
    </row>
    <row r="280" spans="1:5" s="39" customFormat="1">
      <c r="A280" s="103"/>
      <c r="B280" s="42" t="s">
        <v>258</v>
      </c>
      <c r="C280" s="41" t="s">
        <v>10</v>
      </c>
      <c r="D280" s="17">
        <v>4</v>
      </c>
      <c r="E280" s="90"/>
    </row>
    <row r="281" spans="1:5" s="39" customFormat="1">
      <c r="A281" s="103"/>
      <c r="B281" s="42" t="s">
        <v>259</v>
      </c>
      <c r="C281" s="41" t="s">
        <v>10</v>
      </c>
      <c r="D281" s="17">
        <v>7</v>
      </c>
      <c r="E281" s="90"/>
    </row>
    <row r="282" spans="1:5" s="39" customFormat="1">
      <c r="A282" s="103"/>
      <c r="B282" s="42" t="s">
        <v>260</v>
      </c>
      <c r="C282" s="41" t="s">
        <v>10</v>
      </c>
      <c r="D282" s="17">
        <v>5</v>
      </c>
      <c r="E282" s="90"/>
    </row>
    <row r="283" spans="1:5" s="39" customFormat="1">
      <c r="A283" s="118" t="s">
        <v>261</v>
      </c>
      <c r="B283" s="118"/>
      <c r="C283" s="41"/>
      <c r="D283" s="17"/>
      <c r="E283" s="90"/>
    </row>
    <row r="284" spans="1:5" s="39" customFormat="1">
      <c r="A284" s="103"/>
      <c r="B284" s="42" t="s">
        <v>262</v>
      </c>
      <c r="C284" s="41" t="s">
        <v>19</v>
      </c>
      <c r="D284" s="17" t="s">
        <v>697</v>
      </c>
      <c r="E284" s="90"/>
    </row>
    <row r="285" spans="1:5" s="39" customFormat="1" ht="32.25">
      <c r="A285" s="103"/>
      <c r="B285" s="42" t="s">
        <v>263</v>
      </c>
      <c r="C285" s="13" t="s">
        <v>13</v>
      </c>
      <c r="D285" s="17" t="s">
        <v>700</v>
      </c>
      <c r="E285" s="90"/>
    </row>
    <row r="286" spans="1:5" s="39" customFormat="1">
      <c r="A286" s="118" t="s">
        <v>264</v>
      </c>
      <c r="B286" s="118"/>
      <c r="C286" s="41"/>
      <c r="D286" s="17"/>
      <c r="E286" s="90"/>
    </row>
    <row r="287" spans="1:5" s="39" customFormat="1">
      <c r="A287" s="103"/>
      <c r="B287" s="42" t="s">
        <v>265</v>
      </c>
      <c r="C287" s="41" t="s">
        <v>16</v>
      </c>
      <c r="D287" s="17">
        <v>947</v>
      </c>
      <c r="E287" s="90"/>
    </row>
    <row r="288" spans="1:5" s="39" customFormat="1" ht="15.75" customHeight="1">
      <c r="A288" s="103"/>
      <c r="B288" s="42" t="s">
        <v>266</v>
      </c>
      <c r="C288" s="41" t="s">
        <v>16</v>
      </c>
      <c r="D288" s="17">
        <v>947.92100000000005</v>
      </c>
      <c r="E288" s="90"/>
    </row>
    <row r="289" spans="1:5" s="39" customFormat="1" ht="15.75" customHeight="1">
      <c r="A289" s="103"/>
      <c r="B289" s="42" t="s">
        <v>267</v>
      </c>
      <c r="C289" s="41" t="s">
        <v>16</v>
      </c>
      <c r="D289" s="17">
        <v>964.21500000000003</v>
      </c>
      <c r="E289" s="90"/>
    </row>
    <row r="290" spans="1:5" s="39" customFormat="1">
      <c r="A290" s="118" t="s">
        <v>268</v>
      </c>
      <c r="B290" s="118"/>
      <c r="C290" s="41"/>
      <c r="D290" s="17"/>
      <c r="E290" s="90"/>
    </row>
    <row r="291" spans="1:5" s="39" customFormat="1">
      <c r="A291" s="103"/>
      <c r="B291" s="42" t="s">
        <v>269</v>
      </c>
      <c r="C291" s="41" t="s">
        <v>10</v>
      </c>
      <c r="D291" s="17">
        <v>4771</v>
      </c>
      <c r="E291" s="90"/>
    </row>
    <row r="292" spans="1:5" s="39" customFormat="1" ht="22.5" customHeight="1">
      <c r="A292" s="103"/>
      <c r="B292" s="42" t="s">
        <v>270</v>
      </c>
      <c r="C292" s="41" t="s">
        <v>10</v>
      </c>
      <c r="D292" s="17">
        <v>60</v>
      </c>
      <c r="E292" s="90"/>
    </row>
    <row r="293" spans="1:5" s="39" customFormat="1">
      <c r="A293" s="118" t="s">
        <v>271</v>
      </c>
      <c r="B293" s="118"/>
      <c r="C293" s="41"/>
      <c r="D293" s="17"/>
      <c r="E293" s="90"/>
    </row>
    <row r="294" spans="1:5" s="39" customFormat="1">
      <c r="A294" s="135"/>
      <c r="B294" s="42" t="s">
        <v>272</v>
      </c>
      <c r="C294" s="41" t="s">
        <v>10</v>
      </c>
      <c r="D294" s="17">
        <v>58.3</v>
      </c>
      <c r="E294" s="90"/>
    </row>
    <row r="295" spans="1:5" s="39" customFormat="1">
      <c r="A295" s="135"/>
      <c r="B295" s="42" t="s">
        <v>273</v>
      </c>
      <c r="C295" s="41" t="s">
        <v>10</v>
      </c>
      <c r="D295" s="17">
        <v>0</v>
      </c>
      <c r="E295" s="90"/>
    </row>
    <row r="296" spans="1:5" s="39" customFormat="1">
      <c r="A296" s="135"/>
      <c r="B296" s="42" t="s">
        <v>274</v>
      </c>
      <c r="C296" s="41" t="s">
        <v>10</v>
      </c>
      <c r="D296" s="17">
        <v>3</v>
      </c>
      <c r="E296" s="90"/>
    </row>
    <row r="297" spans="1:5" s="39" customFormat="1">
      <c r="A297" s="135"/>
      <c r="B297" s="42" t="s">
        <v>275</v>
      </c>
      <c r="C297" s="41" t="s">
        <v>10</v>
      </c>
      <c r="D297" s="17">
        <v>1</v>
      </c>
      <c r="E297" s="90"/>
    </row>
    <row r="298" spans="1:5" s="39" customFormat="1">
      <c r="A298" s="135"/>
      <c r="B298" s="42" t="s">
        <v>276</v>
      </c>
      <c r="C298" s="41" t="s">
        <v>10</v>
      </c>
      <c r="D298" s="17">
        <v>62</v>
      </c>
      <c r="E298" s="90"/>
    </row>
    <row r="299" spans="1:5" s="39" customFormat="1" ht="20.25">
      <c r="A299" s="98" t="s">
        <v>277</v>
      </c>
      <c r="B299" s="99"/>
      <c r="C299" s="100"/>
      <c r="D299" s="14"/>
    </row>
    <row r="300" spans="1:5">
      <c r="A300" s="129" t="s">
        <v>278</v>
      </c>
      <c r="B300" s="129"/>
      <c r="C300" s="1"/>
      <c r="D300" s="14"/>
    </row>
    <row r="301" spans="1:5">
      <c r="A301" s="129" t="s">
        <v>279</v>
      </c>
      <c r="B301" s="129"/>
      <c r="C301" s="1"/>
      <c r="D301" s="14"/>
    </row>
    <row r="302" spans="1:5">
      <c r="A302" s="129" t="s">
        <v>280</v>
      </c>
      <c r="B302" s="129"/>
      <c r="C302" s="1"/>
      <c r="D302" s="14"/>
    </row>
    <row r="303" spans="1:5">
      <c r="A303" s="129" t="s">
        <v>281</v>
      </c>
      <c r="B303" s="129"/>
      <c r="C303" s="1"/>
      <c r="D303" s="14"/>
    </row>
    <row r="304" spans="1:5">
      <c r="A304" s="129" t="s">
        <v>282</v>
      </c>
      <c r="B304" s="129"/>
      <c r="C304" s="1"/>
      <c r="D304" s="14"/>
    </row>
    <row r="305" spans="1:5">
      <c r="A305" s="129" t="s">
        <v>283</v>
      </c>
      <c r="B305" s="129"/>
      <c r="C305" s="1"/>
      <c r="D305" s="14"/>
    </row>
    <row r="306" spans="1:5" s="39" customFormat="1" ht="20.25">
      <c r="A306" s="98" t="s">
        <v>278</v>
      </c>
      <c r="B306" s="99"/>
      <c r="C306" s="100"/>
      <c r="D306" s="14"/>
      <c r="E306" s="90"/>
    </row>
    <row r="307" spans="1:5" s="39" customFormat="1" ht="20.25">
      <c r="A307" s="98" t="s">
        <v>284</v>
      </c>
      <c r="B307" s="99"/>
      <c r="C307" s="100"/>
      <c r="D307" s="14"/>
      <c r="E307" s="90"/>
    </row>
    <row r="308" spans="1:5" s="39" customFormat="1" ht="29.25" customHeight="1">
      <c r="A308" s="118" t="s">
        <v>285</v>
      </c>
      <c r="B308" s="118"/>
      <c r="C308" s="41"/>
      <c r="D308" s="17" t="s">
        <v>674</v>
      </c>
      <c r="E308" s="90"/>
    </row>
    <row r="309" spans="1:5" s="39" customFormat="1">
      <c r="A309" s="105" t="s">
        <v>286</v>
      </c>
      <c r="B309" s="106"/>
      <c r="C309" s="41" t="s">
        <v>10</v>
      </c>
      <c r="D309" s="56">
        <v>12</v>
      </c>
      <c r="E309" s="90"/>
    </row>
    <row r="310" spans="1:5" s="39" customFormat="1">
      <c r="A310" s="130"/>
      <c r="B310" s="42" t="s">
        <v>287</v>
      </c>
      <c r="C310" s="41" t="s">
        <v>10</v>
      </c>
      <c r="D310" s="56">
        <v>12</v>
      </c>
      <c r="E310" s="90"/>
    </row>
    <row r="311" spans="1:5" s="39" customFormat="1">
      <c r="A311" s="130"/>
      <c r="B311" s="42" t="s">
        <v>288</v>
      </c>
      <c r="C311" s="41" t="s">
        <v>10</v>
      </c>
      <c r="D311" s="56">
        <v>0</v>
      </c>
      <c r="E311" s="90"/>
    </row>
    <row r="312" spans="1:5" s="39" customFormat="1">
      <c r="A312" s="130"/>
      <c r="B312" s="42" t="s">
        <v>289</v>
      </c>
      <c r="C312" s="41" t="s">
        <v>10</v>
      </c>
      <c r="D312" s="56">
        <v>0</v>
      </c>
      <c r="E312" s="90"/>
    </row>
    <row r="313" spans="1:5" s="39" customFormat="1">
      <c r="A313" s="105" t="s">
        <v>290</v>
      </c>
      <c r="B313" s="106"/>
      <c r="C313" s="41" t="s">
        <v>10</v>
      </c>
      <c r="D313" s="56">
        <v>10</v>
      </c>
      <c r="E313" s="90"/>
    </row>
    <row r="314" spans="1:5" s="39" customFormat="1">
      <c r="A314" s="105" t="s">
        <v>291</v>
      </c>
      <c r="B314" s="106"/>
      <c r="C314" s="41" t="s">
        <v>10</v>
      </c>
      <c r="D314" s="56">
        <v>12</v>
      </c>
      <c r="E314" s="90"/>
    </row>
    <row r="315" spans="1:5" s="39" customFormat="1" ht="15.75" customHeight="1">
      <c r="A315" s="94" t="s">
        <v>292</v>
      </c>
      <c r="B315" s="104"/>
      <c r="C315" s="41"/>
      <c r="D315" s="14"/>
      <c r="E315" s="90"/>
    </row>
    <row r="316" spans="1:5" s="39" customFormat="1">
      <c r="A316" s="103"/>
      <c r="B316" s="42" t="s">
        <v>293</v>
      </c>
      <c r="C316" s="41" t="s">
        <v>586</v>
      </c>
      <c r="D316" s="216">
        <v>1.8140000000000001</v>
      </c>
      <c r="E316" s="90"/>
    </row>
    <row r="317" spans="1:5" s="39" customFormat="1">
      <c r="A317" s="103"/>
      <c r="B317" s="42" t="s">
        <v>294</v>
      </c>
      <c r="C317" s="41" t="s">
        <v>586</v>
      </c>
      <c r="D317" s="217">
        <v>0.4</v>
      </c>
      <c r="E317" s="90"/>
    </row>
    <row r="318" spans="1:5" s="39" customFormat="1">
      <c r="A318" s="103"/>
      <c r="B318" s="42" t="s">
        <v>295</v>
      </c>
      <c r="C318" s="41" t="s">
        <v>586</v>
      </c>
      <c r="D318" s="217">
        <v>0.48099999999999998</v>
      </c>
      <c r="E318" s="90"/>
    </row>
    <row r="319" spans="1:5" s="39" customFormat="1">
      <c r="A319" s="103"/>
      <c r="B319" s="42" t="s">
        <v>296</v>
      </c>
      <c r="C319" s="41" t="s">
        <v>586</v>
      </c>
      <c r="D319" s="217">
        <v>0.88100000000000001</v>
      </c>
      <c r="E319" s="90"/>
    </row>
    <row r="320" spans="1:5" s="39" customFormat="1">
      <c r="A320" s="103"/>
      <c r="B320" s="42" t="s">
        <v>297</v>
      </c>
      <c r="C320" s="41" t="s">
        <v>586</v>
      </c>
      <c r="D320" s="217">
        <v>1.1990000000000001</v>
      </c>
      <c r="E320" s="90"/>
    </row>
    <row r="321" spans="1:5" s="39" customFormat="1" ht="30" customHeight="1">
      <c r="A321" s="131" t="s">
        <v>298</v>
      </c>
      <c r="B321" s="132"/>
      <c r="C321" s="41"/>
      <c r="D321" s="14"/>
      <c r="E321" s="90"/>
    </row>
    <row r="322" spans="1:5" s="39" customFormat="1">
      <c r="A322" s="103"/>
      <c r="B322" s="42" t="s">
        <v>293</v>
      </c>
      <c r="C322" s="41" t="s">
        <v>586</v>
      </c>
      <c r="D322" s="217">
        <v>1.1990000000000001</v>
      </c>
      <c r="E322" s="90"/>
    </row>
    <row r="323" spans="1:5" s="39" customFormat="1">
      <c r="A323" s="103"/>
      <c r="B323" s="42" t="s">
        <v>294</v>
      </c>
      <c r="C323" s="41" t="s">
        <v>586</v>
      </c>
      <c r="D323" s="217">
        <v>0</v>
      </c>
      <c r="E323" s="90"/>
    </row>
    <row r="324" spans="1:5" s="39" customFormat="1">
      <c r="A324" s="103"/>
      <c r="B324" s="42" t="s">
        <v>295</v>
      </c>
      <c r="C324" s="41" t="s">
        <v>586</v>
      </c>
      <c r="D324" s="217">
        <v>0.12</v>
      </c>
      <c r="E324" s="90"/>
    </row>
    <row r="325" spans="1:5" s="39" customFormat="1">
      <c r="A325" s="103"/>
      <c r="B325" s="42" t="s">
        <v>296</v>
      </c>
      <c r="C325" s="41" t="s">
        <v>586</v>
      </c>
      <c r="D325" s="217">
        <v>0.12</v>
      </c>
      <c r="E325" s="90"/>
    </row>
    <row r="326" spans="1:5" s="39" customFormat="1">
      <c r="A326" s="103"/>
      <c r="B326" s="42" t="s">
        <v>297</v>
      </c>
      <c r="C326" s="41" t="s">
        <v>586</v>
      </c>
      <c r="D326" s="217">
        <v>1.079</v>
      </c>
      <c r="E326" s="90"/>
    </row>
    <row r="327" spans="1:5" s="39" customFormat="1">
      <c r="A327" s="131" t="s">
        <v>563</v>
      </c>
      <c r="B327" s="132"/>
      <c r="C327" s="41"/>
      <c r="D327" s="14"/>
      <c r="E327" s="90"/>
    </row>
    <row r="328" spans="1:5" s="39" customFormat="1">
      <c r="A328" s="103"/>
      <c r="B328" s="42" t="s">
        <v>293</v>
      </c>
      <c r="C328" s="41" t="s">
        <v>562</v>
      </c>
      <c r="D328" s="14">
        <v>66.09</v>
      </c>
      <c r="E328" s="90"/>
    </row>
    <row r="329" spans="1:5" s="39" customFormat="1">
      <c r="A329" s="103"/>
      <c r="B329" s="42" t="s">
        <v>294</v>
      </c>
      <c r="C329" s="41" t="s">
        <v>562</v>
      </c>
      <c r="D329" s="14">
        <v>0</v>
      </c>
      <c r="E329" s="90"/>
    </row>
    <row r="330" spans="1:5" s="39" customFormat="1">
      <c r="A330" s="103"/>
      <c r="B330" s="42" t="s">
        <v>295</v>
      </c>
      <c r="C330" s="41" t="s">
        <v>562</v>
      </c>
      <c r="D330" s="14">
        <v>13.62</v>
      </c>
      <c r="E330" s="90"/>
    </row>
    <row r="331" spans="1:5" s="39" customFormat="1">
      <c r="A331" s="103"/>
      <c r="B331" s="42" t="s">
        <v>296</v>
      </c>
      <c r="C331" s="41" t="s">
        <v>562</v>
      </c>
      <c r="D331" s="14">
        <v>13.62</v>
      </c>
      <c r="E331" s="90"/>
    </row>
    <row r="332" spans="1:5" s="39" customFormat="1">
      <c r="A332" s="103"/>
      <c r="B332" s="42" t="s">
        <v>297</v>
      </c>
      <c r="C332" s="41" t="s">
        <v>562</v>
      </c>
      <c r="D332" s="57">
        <v>89.9</v>
      </c>
      <c r="E332" s="90"/>
    </row>
    <row r="333" spans="1:5" s="39" customFormat="1" ht="21" customHeight="1">
      <c r="A333" s="131" t="s">
        <v>299</v>
      </c>
      <c r="B333" s="132"/>
      <c r="C333" s="41"/>
      <c r="D333" s="14"/>
      <c r="E333" s="90"/>
    </row>
    <row r="334" spans="1:5" s="39" customFormat="1">
      <c r="A334" s="103"/>
      <c r="B334" s="42" t="s">
        <v>300</v>
      </c>
      <c r="C334" s="41" t="s">
        <v>586</v>
      </c>
      <c r="D334" s="14">
        <v>0</v>
      </c>
      <c r="E334" s="90"/>
    </row>
    <row r="335" spans="1:5" s="39" customFormat="1">
      <c r="A335" s="103"/>
      <c r="B335" s="42" t="s">
        <v>301</v>
      </c>
      <c r="C335" s="41" t="s">
        <v>586</v>
      </c>
      <c r="D335" s="14">
        <v>0</v>
      </c>
      <c r="E335" s="90"/>
    </row>
    <row r="336" spans="1:5" s="39" customFormat="1">
      <c r="A336" s="103"/>
      <c r="B336" s="42" t="s">
        <v>302</v>
      </c>
      <c r="C336" s="41" t="s">
        <v>586</v>
      </c>
      <c r="D336" s="14">
        <v>0</v>
      </c>
      <c r="E336" s="90"/>
    </row>
    <row r="337" spans="1:5" s="39" customFormat="1" ht="39" customHeight="1">
      <c r="A337" s="131" t="s">
        <v>303</v>
      </c>
      <c r="B337" s="132"/>
      <c r="C337" s="41"/>
      <c r="D337" s="14"/>
      <c r="E337" s="90"/>
    </row>
    <row r="338" spans="1:5" s="39" customFormat="1">
      <c r="A338" s="103"/>
      <c r="B338" s="42" t="s">
        <v>293</v>
      </c>
      <c r="C338" s="41" t="s">
        <v>586</v>
      </c>
      <c r="D338" s="14">
        <v>0.40400000000000003</v>
      </c>
      <c r="E338" s="90"/>
    </row>
    <row r="339" spans="1:5" s="39" customFormat="1">
      <c r="A339" s="103"/>
      <c r="B339" s="42" t="s">
        <v>294</v>
      </c>
      <c r="C339" s="41" t="s">
        <v>586</v>
      </c>
      <c r="D339" s="14">
        <v>0.21099999999999999</v>
      </c>
      <c r="E339" s="90"/>
    </row>
    <row r="340" spans="1:5" s="39" customFormat="1">
      <c r="A340" s="103"/>
      <c r="B340" s="42" t="s">
        <v>295</v>
      </c>
      <c r="C340" s="41" t="s">
        <v>586</v>
      </c>
      <c r="D340" s="14">
        <v>0.29299999999999998</v>
      </c>
      <c r="E340" s="90"/>
    </row>
    <row r="341" spans="1:5" s="39" customFormat="1">
      <c r="A341" s="103"/>
      <c r="B341" s="42" t="s">
        <v>296</v>
      </c>
      <c r="C341" s="41" t="s">
        <v>586</v>
      </c>
      <c r="D341" s="14">
        <v>0.504</v>
      </c>
      <c r="E341" s="90"/>
    </row>
    <row r="342" spans="1:5" s="39" customFormat="1">
      <c r="A342" s="103"/>
      <c r="B342" s="42" t="s">
        <v>297</v>
      </c>
      <c r="C342" s="41" t="s">
        <v>586</v>
      </c>
      <c r="D342" s="217">
        <v>0.25</v>
      </c>
      <c r="E342" s="90"/>
    </row>
    <row r="343" spans="1:5" s="39" customFormat="1" ht="31.5" customHeight="1">
      <c r="A343" s="131" t="s">
        <v>304</v>
      </c>
      <c r="B343" s="132"/>
      <c r="C343" s="41"/>
      <c r="D343" s="14"/>
      <c r="E343" s="90"/>
    </row>
    <row r="344" spans="1:5" s="39" customFormat="1">
      <c r="A344" s="103"/>
      <c r="B344" s="42" t="s">
        <v>305</v>
      </c>
      <c r="C344" s="41" t="s">
        <v>20</v>
      </c>
      <c r="D344" s="56">
        <v>0</v>
      </c>
      <c r="E344" s="90"/>
    </row>
    <row r="345" spans="1:5" s="39" customFormat="1" ht="32.25">
      <c r="A345" s="103"/>
      <c r="B345" s="42" t="s">
        <v>306</v>
      </c>
      <c r="C345" s="41" t="s">
        <v>20</v>
      </c>
      <c r="D345" s="56">
        <v>4</v>
      </c>
      <c r="E345" s="90"/>
    </row>
    <row r="346" spans="1:5" s="39" customFormat="1" ht="32.25">
      <c r="A346" s="103"/>
      <c r="B346" s="42" t="s">
        <v>307</v>
      </c>
      <c r="C346" s="41" t="s">
        <v>20</v>
      </c>
      <c r="D346" s="56">
        <v>0</v>
      </c>
      <c r="E346" s="90"/>
    </row>
    <row r="347" spans="1:5" s="39" customFormat="1" ht="79.5">
      <c r="A347" s="103"/>
      <c r="B347" s="42" t="s">
        <v>21</v>
      </c>
      <c r="C347" s="41" t="s">
        <v>562</v>
      </c>
      <c r="D347" s="53">
        <v>0.3</v>
      </c>
      <c r="E347" s="90"/>
    </row>
    <row r="348" spans="1:5" s="39" customFormat="1" ht="30" customHeight="1">
      <c r="A348" s="131" t="s">
        <v>564</v>
      </c>
      <c r="B348" s="132"/>
      <c r="C348" s="41"/>
      <c r="D348" s="57"/>
      <c r="E348" s="90"/>
    </row>
    <row r="349" spans="1:5" s="39" customFormat="1">
      <c r="A349" s="58"/>
      <c r="B349" s="42" t="s">
        <v>305</v>
      </c>
      <c r="C349" s="41" t="s">
        <v>20</v>
      </c>
      <c r="D349" s="56">
        <v>0</v>
      </c>
      <c r="E349" s="90"/>
    </row>
    <row r="350" spans="1:5" s="39" customFormat="1" ht="32.25">
      <c r="A350" s="58"/>
      <c r="B350" s="42" t="s">
        <v>306</v>
      </c>
      <c r="C350" s="41" t="s">
        <v>20</v>
      </c>
      <c r="D350" s="56">
        <v>3</v>
      </c>
      <c r="E350" s="90"/>
    </row>
    <row r="351" spans="1:5" s="39" customFormat="1" ht="32.25">
      <c r="A351" s="58"/>
      <c r="B351" s="42" t="s">
        <v>307</v>
      </c>
      <c r="C351" s="41" t="s">
        <v>20</v>
      </c>
      <c r="D351" s="56">
        <v>0</v>
      </c>
      <c r="E351" s="90"/>
    </row>
    <row r="352" spans="1:5" s="39" customFormat="1" ht="79.5">
      <c r="A352" s="58"/>
      <c r="B352" s="42" t="s">
        <v>22</v>
      </c>
      <c r="C352" s="41" t="s">
        <v>562</v>
      </c>
      <c r="D352" s="57">
        <v>0.25</v>
      </c>
      <c r="E352" s="90"/>
    </row>
    <row r="353" spans="1:5" s="39" customFormat="1" ht="30" customHeight="1">
      <c r="A353" s="131" t="s">
        <v>308</v>
      </c>
      <c r="B353" s="132"/>
      <c r="C353" s="41" t="s">
        <v>586</v>
      </c>
      <c r="D353" s="217">
        <v>0.27800000000000002</v>
      </c>
      <c r="E353" s="90"/>
    </row>
    <row r="354" spans="1:5" s="39" customFormat="1">
      <c r="A354" s="105" t="s">
        <v>309</v>
      </c>
      <c r="B354" s="106"/>
      <c r="C354" s="41" t="s">
        <v>23</v>
      </c>
      <c r="D354" s="57">
        <v>23641.4</v>
      </c>
      <c r="E354" s="90"/>
    </row>
    <row r="355" spans="1:5" s="39" customFormat="1">
      <c r="A355" s="103"/>
      <c r="B355" s="42" t="s">
        <v>312</v>
      </c>
      <c r="C355" s="41" t="s">
        <v>23</v>
      </c>
      <c r="D355" s="57">
        <v>38673.599999999999</v>
      </c>
      <c r="E355" s="90"/>
    </row>
    <row r="356" spans="1:5" s="39" customFormat="1" ht="32.25">
      <c r="A356" s="103"/>
      <c r="B356" s="42" t="s">
        <v>311</v>
      </c>
      <c r="C356" s="41" t="s">
        <v>23</v>
      </c>
      <c r="D356" s="57">
        <v>38090</v>
      </c>
      <c r="E356" s="90"/>
    </row>
    <row r="357" spans="1:5" s="39" customFormat="1">
      <c r="A357" s="94" t="s">
        <v>313</v>
      </c>
      <c r="B357" s="104"/>
      <c r="C357" s="41"/>
      <c r="D357" s="14"/>
      <c r="E357" s="90"/>
    </row>
    <row r="358" spans="1:5" s="39" customFormat="1">
      <c r="A358" s="105" t="s">
        <v>314</v>
      </c>
      <c r="B358" s="106"/>
      <c r="C358" s="41" t="s">
        <v>10</v>
      </c>
      <c r="D358" s="56">
        <v>0</v>
      </c>
      <c r="E358" s="90"/>
    </row>
    <row r="359" spans="1:5" s="39" customFormat="1">
      <c r="A359" s="105" t="s">
        <v>315</v>
      </c>
      <c r="B359" s="106"/>
      <c r="C359" s="41" t="s">
        <v>10</v>
      </c>
      <c r="D359" s="56">
        <v>5</v>
      </c>
      <c r="E359" s="90"/>
    </row>
    <row r="360" spans="1:5" s="39" customFormat="1" ht="45" customHeight="1">
      <c r="A360" s="94" t="s">
        <v>316</v>
      </c>
      <c r="B360" s="104"/>
      <c r="C360" s="41" t="s">
        <v>10</v>
      </c>
      <c r="D360" s="56">
        <v>0</v>
      </c>
      <c r="E360" s="90"/>
    </row>
    <row r="361" spans="1:5" s="39" customFormat="1" ht="65.25" customHeight="1">
      <c r="A361" s="94" t="s">
        <v>565</v>
      </c>
      <c r="B361" s="104"/>
      <c r="C361" s="41" t="s">
        <v>562</v>
      </c>
      <c r="D361" s="56">
        <v>0</v>
      </c>
      <c r="E361" s="90"/>
    </row>
    <row r="362" spans="1:5" s="39" customFormat="1" ht="65.25" customHeight="1">
      <c r="A362" s="94" t="s">
        <v>0</v>
      </c>
      <c r="B362" s="104"/>
      <c r="C362" s="41" t="s">
        <v>10</v>
      </c>
      <c r="D362" s="56">
        <v>1</v>
      </c>
      <c r="E362" s="90"/>
    </row>
    <row r="363" spans="1:5" s="39" customFormat="1" ht="61.5" customHeight="1">
      <c r="A363" s="94" t="s">
        <v>1</v>
      </c>
      <c r="B363" s="104"/>
      <c r="C363" s="41" t="s">
        <v>10</v>
      </c>
      <c r="D363" s="56">
        <v>22</v>
      </c>
      <c r="E363" s="90"/>
    </row>
    <row r="364" spans="1:5" s="39" customFormat="1" ht="36.75" customHeight="1">
      <c r="A364" s="94" t="s">
        <v>2</v>
      </c>
      <c r="B364" s="104"/>
      <c r="C364" s="41"/>
      <c r="D364" s="17" t="s">
        <v>675</v>
      </c>
      <c r="E364" s="90"/>
    </row>
    <row r="365" spans="1:5" s="39" customFormat="1" ht="20.25">
      <c r="A365" s="98" t="s">
        <v>317</v>
      </c>
      <c r="B365" s="99"/>
      <c r="C365" s="100"/>
      <c r="D365" s="14"/>
      <c r="E365" s="90"/>
    </row>
    <row r="366" spans="1:5" s="39" customFormat="1">
      <c r="A366" s="94" t="s">
        <v>318</v>
      </c>
      <c r="B366" s="104"/>
      <c r="C366" s="41" t="s">
        <v>10</v>
      </c>
      <c r="D366" s="56">
        <v>20</v>
      </c>
      <c r="E366" s="90"/>
    </row>
    <row r="367" spans="1:5" s="39" customFormat="1">
      <c r="A367" s="103"/>
      <c r="B367" s="42" t="s">
        <v>319</v>
      </c>
      <c r="C367" s="41" t="s">
        <v>10</v>
      </c>
      <c r="D367" s="56">
        <v>0</v>
      </c>
      <c r="E367" s="90"/>
    </row>
    <row r="368" spans="1:5" s="39" customFormat="1" ht="32.25">
      <c r="A368" s="103"/>
      <c r="B368" s="42" t="s">
        <v>320</v>
      </c>
      <c r="C368" s="41" t="s">
        <v>10</v>
      </c>
      <c r="D368" s="56">
        <v>20</v>
      </c>
      <c r="E368" s="90"/>
    </row>
    <row r="369" spans="1:5" s="39" customFormat="1">
      <c r="A369" s="94" t="s">
        <v>321</v>
      </c>
      <c r="B369" s="104"/>
      <c r="C369" s="41"/>
      <c r="D369" s="57"/>
      <c r="E369" s="90"/>
    </row>
    <row r="370" spans="1:5" s="39" customFormat="1">
      <c r="A370" s="103"/>
      <c r="B370" s="42" t="s">
        <v>319</v>
      </c>
      <c r="C370" s="41" t="s">
        <v>586</v>
      </c>
      <c r="D370" s="56">
        <v>0</v>
      </c>
      <c r="E370" s="90"/>
    </row>
    <row r="371" spans="1:5" s="39" customFormat="1" ht="32.25">
      <c r="A371" s="103"/>
      <c r="B371" s="42" t="s">
        <v>320</v>
      </c>
      <c r="C371" s="41" t="s">
        <v>586</v>
      </c>
      <c r="D371" s="56">
        <v>2715</v>
      </c>
      <c r="E371" s="90"/>
    </row>
    <row r="372" spans="1:5" s="39" customFormat="1">
      <c r="A372" s="105" t="s">
        <v>323</v>
      </c>
      <c r="B372" s="106"/>
      <c r="C372" s="41"/>
      <c r="D372" s="57"/>
      <c r="E372" s="90"/>
    </row>
    <row r="373" spans="1:5" s="39" customFormat="1">
      <c r="A373" s="103"/>
      <c r="B373" s="42" t="s">
        <v>324</v>
      </c>
      <c r="C373" s="41" t="s">
        <v>586</v>
      </c>
      <c r="D373" s="56">
        <v>0</v>
      </c>
      <c r="E373" s="90"/>
    </row>
    <row r="374" spans="1:5" s="39" customFormat="1">
      <c r="A374" s="103"/>
      <c r="B374" s="42" t="s">
        <v>325</v>
      </c>
      <c r="C374" s="41" t="s">
        <v>586</v>
      </c>
      <c r="D374" s="56">
        <v>1889</v>
      </c>
      <c r="E374" s="90"/>
    </row>
    <row r="375" spans="1:5" s="39" customFormat="1" ht="32.25">
      <c r="A375" s="103"/>
      <c r="B375" s="42" t="s">
        <v>566</v>
      </c>
      <c r="C375" s="41" t="s">
        <v>562</v>
      </c>
      <c r="D375" s="57">
        <v>69.569999999999993</v>
      </c>
      <c r="E375" s="90"/>
    </row>
    <row r="376" spans="1:5" s="39" customFormat="1" ht="15" customHeight="1">
      <c r="A376" s="125" t="s">
        <v>326</v>
      </c>
      <c r="B376" s="126"/>
      <c r="C376" s="85"/>
      <c r="D376" s="57"/>
      <c r="E376" s="90"/>
    </row>
    <row r="377" spans="1:5" s="39" customFormat="1">
      <c r="A377" s="124"/>
      <c r="B377" s="86" t="s">
        <v>324</v>
      </c>
      <c r="C377" s="85" t="s">
        <v>586</v>
      </c>
      <c r="D377" s="56">
        <v>0</v>
      </c>
      <c r="E377" s="90"/>
    </row>
    <row r="378" spans="1:5" s="39" customFormat="1">
      <c r="A378" s="124"/>
      <c r="B378" s="86" t="s">
        <v>325</v>
      </c>
      <c r="C378" s="85" t="s">
        <v>586</v>
      </c>
      <c r="D378" s="56">
        <v>826</v>
      </c>
      <c r="E378" s="90"/>
    </row>
    <row r="379" spans="1:5" s="39" customFormat="1" ht="32.25">
      <c r="A379" s="124"/>
      <c r="B379" s="86" t="s">
        <v>566</v>
      </c>
      <c r="C379" s="85" t="s">
        <v>562</v>
      </c>
      <c r="D379" s="57">
        <v>30.42</v>
      </c>
      <c r="E379" s="90"/>
    </row>
    <row r="380" spans="1:5" s="39" customFormat="1">
      <c r="A380" s="125" t="s">
        <v>327</v>
      </c>
      <c r="B380" s="126"/>
      <c r="C380" s="85"/>
      <c r="D380" s="57"/>
      <c r="E380" s="90"/>
    </row>
    <row r="381" spans="1:5" s="39" customFormat="1">
      <c r="A381" s="124"/>
      <c r="B381" s="86" t="s">
        <v>324</v>
      </c>
      <c r="C381" s="85" t="s">
        <v>586</v>
      </c>
      <c r="D381" s="56">
        <v>0</v>
      </c>
      <c r="E381" s="90"/>
    </row>
    <row r="382" spans="1:5" s="39" customFormat="1">
      <c r="A382" s="124"/>
      <c r="B382" s="86" t="s">
        <v>325</v>
      </c>
      <c r="C382" s="85" t="s">
        <v>586</v>
      </c>
      <c r="D382" s="56">
        <v>0</v>
      </c>
      <c r="E382" s="90"/>
    </row>
    <row r="383" spans="1:5" s="39" customFormat="1" ht="32.25">
      <c r="A383" s="124"/>
      <c r="B383" s="86" t="s">
        <v>566</v>
      </c>
      <c r="C383" s="85" t="s">
        <v>562</v>
      </c>
      <c r="D383" s="56">
        <v>0</v>
      </c>
      <c r="E383" s="90"/>
    </row>
    <row r="384" spans="1:5" s="39" customFormat="1">
      <c r="A384" s="127" t="s">
        <v>328</v>
      </c>
      <c r="B384" s="128"/>
      <c r="C384" s="85"/>
      <c r="D384" s="57"/>
      <c r="E384" s="90"/>
    </row>
    <row r="385" spans="1:6" s="39" customFormat="1">
      <c r="A385" s="124"/>
      <c r="B385" s="86" t="s">
        <v>305</v>
      </c>
      <c r="C385" s="85" t="s">
        <v>20</v>
      </c>
      <c r="D385" s="56">
        <v>23</v>
      </c>
      <c r="E385" s="90"/>
    </row>
    <row r="386" spans="1:6" s="39" customFormat="1" ht="32.25">
      <c r="A386" s="124"/>
      <c r="B386" s="86" t="s">
        <v>306</v>
      </c>
      <c r="C386" s="85" t="s">
        <v>20</v>
      </c>
      <c r="D386" s="56">
        <v>11</v>
      </c>
      <c r="E386" s="90"/>
    </row>
    <row r="387" spans="1:6" s="39" customFormat="1" ht="32.25">
      <c r="A387" s="124"/>
      <c r="B387" s="86" t="s">
        <v>329</v>
      </c>
      <c r="C387" s="85" t="s">
        <v>20</v>
      </c>
      <c r="D387" s="56">
        <v>7</v>
      </c>
      <c r="E387" s="90"/>
    </row>
    <row r="388" spans="1:6" s="39" customFormat="1" ht="48">
      <c r="A388" s="124"/>
      <c r="B388" s="86" t="s">
        <v>567</v>
      </c>
      <c r="C388" s="85" t="s">
        <v>562</v>
      </c>
      <c r="D388" s="57">
        <v>1.58</v>
      </c>
      <c r="E388" s="90"/>
    </row>
    <row r="389" spans="1:6" s="39" customFormat="1">
      <c r="A389" s="94" t="s">
        <v>330</v>
      </c>
      <c r="B389" s="104"/>
      <c r="C389" s="41"/>
      <c r="D389" s="14"/>
      <c r="E389" s="90"/>
    </row>
    <row r="390" spans="1:6" s="39" customFormat="1">
      <c r="A390" s="103"/>
      <c r="B390" s="42" t="s">
        <v>305</v>
      </c>
      <c r="C390" s="41" t="s">
        <v>20</v>
      </c>
      <c r="D390" s="56">
        <v>14</v>
      </c>
      <c r="E390" s="90"/>
    </row>
    <row r="391" spans="1:6" s="39" customFormat="1" ht="32.25">
      <c r="A391" s="103"/>
      <c r="B391" s="42" t="s">
        <v>306</v>
      </c>
      <c r="C391" s="41" t="s">
        <v>20</v>
      </c>
      <c r="D391" s="56">
        <v>273</v>
      </c>
      <c r="E391" s="90"/>
    </row>
    <row r="392" spans="1:6" s="39" customFormat="1" ht="32.25">
      <c r="A392" s="103"/>
      <c r="B392" s="42" t="s">
        <v>329</v>
      </c>
      <c r="C392" s="41" t="s">
        <v>20</v>
      </c>
      <c r="D392" s="56">
        <v>34</v>
      </c>
      <c r="E392" s="90"/>
    </row>
    <row r="393" spans="1:6" s="39" customFormat="1" ht="48">
      <c r="A393" s="103"/>
      <c r="B393" s="42" t="s">
        <v>568</v>
      </c>
      <c r="C393" s="41" t="s">
        <v>562</v>
      </c>
      <c r="D393" s="57">
        <v>11.82</v>
      </c>
      <c r="E393" s="90"/>
    </row>
    <row r="394" spans="1:6" s="39" customFormat="1">
      <c r="A394" s="94" t="s">
        <v>331</v>
      </c>
      <c r="B394" s="104"/>
      <c r="C394" s="41" t="s">
        <v>10</v>
      </c>
      <c r="D394" s="218">
        <v>237</v>
      </c>
      <c r="E394" s="90"/>
      <c r="F394" s="87"/>
    </row>
    <row r="395" spans="1:6" s="39" customFormat="1">
      <c r="A395" s="105" t="s">
        <v>332</v>
      </c>
      <c r="B395" s="106"/>
      <c r="C395" s="41"/>
      <c r="D395" s="218"/>
      <c r="E395" s="90"/>
    </row>
    <row r="396" spans="1:6" s="39" customFormat="1" ht="15" customHeight="1">
      <c r="A396" s="103"/>
      <c r="B396" s="42" t="s">
        <v>319</v>
      </c>
      <c r="C396" s="41" t="s">
        <v>20</v>
      </c>
      <c r="D396" s="218">
        <v>0</v>
      </c>
      <c r="E396" s="90"/>
    </row>
    <row r="397" spans="1:6" s="39" customFormat="1">
      <c r="A397" s="103"/>
      <c r="B397" s="42" t="s">
        <v>322</v>
      </c>
      <c r="C397" s="41" t="s">
        <v>20</v>
      </c>
      <c r="D397" s="219">
        <v>13.77</v>
      </c>
      <c r="E397" s="90"/>
    </row>
    <row r="398" spans="1:6" s="39" customFormat="1">
      <c r="A398" s="94" t="s">
        <v>333</v>
      </c>
      <c r="B398" s="104"/>
      <c r="C398" s="41" t="s">
        <v>10</v>
      </c>
      <c r="D398" s="218">
        <v>201</v>
      </c>
      <c r="E398" s="90"/>
    </row>
    <row r="399" spans="1:6" s="39" customFormat="1">
      <c r="A399" s="94" t="s">
        <v>334</v>
      </c>
      <c r="B399" s="104"/>
      <c r="C399" s="41"/>
      <c r="D399" s="218"/>
      <c r="E399" s="90"/>
    </row>
    <row r="400" spans="1:6" s="39" customFormat="1">
      <c r="A400" s="103"/>
      <c r="B400" s="42" t="s">
        <v>319</v>
      </c>
      <c r="C400" s="41" t="s">
        <v>20</v>
      </c>
      <c r="D400" s="218">
        <v>0</v>
      </c>
      <c r="E400" s="90"/>
    </row>
    <row r="401" spans="1:5" s="39" customFormat="1">
      <c r="A401" s="103"/>
      <c r="B401" s="42" t="s">
        <v>322</v>
      </c>
      <c r="C401" s="41" t="s">
        <v>20</v>
      </c>
      <c r="D401" s="219">
        <v>13.51</v>
      </c>
      <c r="E401" s="90"/>
    </row>
    <row r="402" spans="1:5" s="39" customFormat="1">
      <c r="A402" s="94" t="s">
        <v>335</v>
      </c>
      <c r="B402" s="104"/>
      <c r="C402" s="41" t="s">
        <v>586</v>
      </c>
      <c r="D402" s="220">
        <v>0.58599999999999997</v>
      </c>
      <c r="E402" s="90"/>
    </row>
    <row r="403" spans="1:5" s="39" customFormat="1">
      <c r="A403" s="105" t="s">
        <v>336</v>
      </c>
      <c r="B403" s="106"/>
      <c r="C403" s="41" t="s">
        <v>23</v>
      </c>
      <c r="D403" s="221">
        <v>23641.1</v>
      </c>
      <c r="E403" s="90"/>
    </row>
    <row r="404" spans="1:5" s="39" customFormat="1">
      <c r="A404" s="103"/>
      <c r="B404" s="42" t="s">
        <v>312</v>
      </c>
      <c r="C404" s="41" t="s">
        <v>23</v>
      </c>
      <c r="D404" s="221">
        <v>38673.599999999999</v>
      </c>
      <c r="E404" s="90"/>
    </row>
    <row r="405" spans="1:5" s="39" customFormat="1" ht="32.25">
      <c r="A405" s="103"/>
      <c r="B405" s="42" t="s">
        <v>337</v>
      </c>
      <c r="C405" s="41" t="s">
        <v>23</v>
      </c>
      <c r="D405" s="221">
        <v>38090</v>
      </c>
      <c r="E405" s="90"/>
    </row>
    <row r="406" spans="1:5" s="39" customFormat="1">
      <c r="A406" s="94" t="s">
        <v>338</v>
      </c>
      <c r="B406" s="104"/>
      <c r="C406" s="41"/>
      <c r="D406" s="219"/>
      <c r="E406" s="90"/>
    </row>
    <row r="407" spans="1:5" s="39" customFormat="1">
      <c r="A407" s="105" t="s">
        <v>339</v>
      </c>
      <c r="B407" s="106"/>
      <c r="C407" s="41" t="s">
        <v>10</v>
      </c>
      <c r="D407" s="218">
        <v>0</v>
      </c>
      <c r="E407" s="90"/>
    </row>
    <row r="408" spans="1:5" s="39" customFormat="1">
      <c r="A408" s="105" t="s">
        <v>340</v>
      </c>
      <c r="B408" s="106"/>
      <c r="C408" s="41" t="s">
        <v>10</v>
      </c>
      <c r="D408" s="218">
        <v>8</v>
      </c>
      <c r="E408" s="90"/>
    </row>
    <row r="409" spans="1:5" s="39" customFormat="1">
      <c r="A409" s="105" t="s">
        <v>341</v>
      </c>
      <c r="B409" s="106"/>
      <c r="C409" s="41" t="s">
        <v>10</v>
      </c>
      <c r="D409" s="218">
        <v>12</v>
      </c>
      <c r="E409" s="90"/>
    </row>
    <row r="410" spans="1:5" s="39" customFormat="1">
      <c r="A410" s="105" t="s">
        <v>342</v>
      </c>
      <c r="B410" s="106"/>
      <c r="C410" s="41" t="s">
        <v>10</v>
      </c>
      <c r="D410" s="218">
        <v>17</v>
      </c>
      <c r="E410" s="90"/>
    </row>
    <row r="411" spans="1:5" s="39" customFormat="1" ht="49.5" customHeight="1">
      <c r="A411" s="94" t="s">
        <v>343</v>
      </c>
      <c r="B411" s="104"/>
      <c r="C411" s="41" t="s">
        <v>10</v>
      </c>
      <c r="D411" s="218">
        <v>3</v>
      </c>
      <c r="E411" s="90"/>
    </row>
    <row r="412" spans="1:5" s="39" customFormat="1">
      <c r="A412" s="105" t="s">
        <v>344</v>
      </c>
      <c r="B412" s="106"/>
      <c r="C412" s="41"/>
      <c r="D412" s="218">
        <v>20</v>
      </c>
      <c r="E412" s="90"/>
    </row>
    <row r="413" spans="1:5" s="39" customFormat="1">
      <c r="A413" s="103"/>
      <c r="B413" s="42" t="s">
        <v>345</v>
      </c>
      <c r="C413" s="41" t="s">
        <v>10</v>
      </c>
      <c r="D413" s="218">
        <v>20</v>
      </c>
      <c r="E413" s="90"/>
    </row>
    <row r="414" spans="1:5" s="39" customFormat="1" ht="48">
      <c r="A414" s="103"/>
      <c r="B414" s="42" t="s">
        <v>346</v>
      </c>
      <c r="C414" s="41" t="s">
        <v>10</v>
      </c>
      <c r="D414" s="218">
        <v>6</v>
      </c>
      <c r="E414" s="90"/>
    </row>
    <row r="415" spans="1:5" s="39" customFormat="1" ht="48" customHeight="1">
      <c r="A415" s="94" t="s">
        <v>347</v>
      </c>
      <c r="B415" s="104"/>
      <c r="C415" s="41" t="s">
        <v>10</v>
      </c>
      <c r="D415" s="19">
        <v>2</v>
      </c>
      <c r="E415" s="90"/>
    </row>
    <row r="416" spans="1:5" s="39" customFormat="1">
      <c r="A416" s="118" t="s">
        <v>183</v>
      </c>
      <c r="B416" s="118"/>
      <c r="C416" s="60"/>
      <c r="D416" s="19"/>
      <c r="E416" s="90"/>
    </row>
    <row r="417" spans="1:5" s="39" customFormat="1" ht="15" customHeight="1">
      <c r="A417" s="94" t="s">
        <v>350</v>
      </c>
      <c r="B417" s="104"/>
      <c r="C417" s="41" t="s">
        <v>10</v>
      </c>
      <c r="D417" s="19">
        <v>9</v>
      </c>
      <c r="E417" s="90"/>
    </row>
    <row r="418" spans="1:5" s="39" customFormat="1">
      <c r="A418" s="103"/>
      <c r="B418" s="42" t="s">
        <v>348</v>
      </c>
      <c r="C418" s="41" t="s">
        <v>10</v>
      </c>
      <c r="D418" s="19">
        <v>7</v>
      </c>
      <c r="E418" s="90"/>
    </row>
    <row r="419" spans="1:5" s="39" customFormat="1">
      <c r="A419" s="103"/>
      <c r="B419" s="42" t="s">
        <v>349</v>
      </c>
      <c r="C419" s="41" t="s">
        <v>10</v>
      </c>
      <c r="D419" s="19">
        <v>9</v>
      </c>
      <c r="E419" s="90"/>
    </row>
    <row r="420" spans="1:5" s="39" customFormat="1">
      <c r="A420" s="94" t="s">
        <v>351</v>
      </c>
      <c r="B420" s="104"/>
      <c r="C420" s="41" t="s">
        <v>20</v>
      </c>
      <c r="D420" s="19">
        <v>661</v>
      </c>
      <c r="E420" s="90"/>
    </row>
    <row r="421" spans="1:5" s="39" customFormat="1">
      <c r="A421" s="94" t="s">
        <v>352</v>
      </c>
      <c r="B421" s="104"/>
      <c r="C421" s="41" t="s">
        <v>20</v>
      </c>
      <c r="D421" s="19">
        <v>0</v>
      </c>
      <c r="E421" s="90"/>
    </row>
    <row r="422" spans="1:5" s="39" customFormat="1" ht="180.75">
      <c r="A422" s="94" t="s">
        <v>353</v>
      </c>
      <c r="B422" s="104"/>
      <c r="C422" s="64" t="s">
        <v>676</v>
      </c>
      <c r="D422" s="19">
        <v>8</v>
      </c>
      <c r="E422" s="90"/>
    </row>
    <row r="423" spans="1:5" s="39" customFormat="1">
      <c r="A423" s="118" t="s">
        <v>185</v>
      </c>
      <c r="B423" s="118"/>
      <c r="C423" s="60"/>
      <c r="D423" s="19"/>
      <c r="E423" s="90"/>
    </row>
    <row r="424" spans="1:5" s="39" customFormat="1">
      <c r="A424" s="94" t="s">
        <v>354</v>
      </c>
      <c r="B424" s="104"/>
      <c r="C424" s="41"/>
      <c r="D424" s="19"/>
      <c r="E424" s="90"/>
    </row>
    <row r="425" spans="1:5" s="39" customFormat="1">
      <c r="A425" s="103"/>
      <c r="B425" s="42" t="s">
        <v>355</v>
      </c>
      <c r="C425" s="41" t="s">
        <v>10</v>
      </c>
      <c r="D425" s="19">
        <v>5</v>
      </c>
      <c r="E425" s="90"/>
    </row>
    <row r="426" spans="1:5" s="39" customFormat="1" ht="32.25">
      <c r="A426" s="103"/>
      <c r="B426" s="42" t="s">
        <v>356</v>
      </c>
      <c r="C426" s="41" t="s">
        <v>10</v>
      </c>
      <c r="D426" s="19">
        <v>3</v>
      </c>
      <c r="E426" s="90"/>
    </row>
    <row r="427" spans="1:5" s="39" customFormat="1" ht="31.5" customHeight="1">
      <c r="A427" s="113" t="s">
        <v>24</v>
      </c>
      <c r="B427" s="114"/>
      <c r="C427" s="41"/>
      <c r="D427" s="19"/>
      <c r="E427" s="90"/>
    </row>
    <row r="428" spans="1:5" s="39" customFormat="1" ht="32.25">
      <c r="A428" s="103"/>
      <c r="B428" s="42" t="s">
        <v>357</v>
      </c>
      <c r="C428" s="41" t="s">
        <v>10</v>
      </c>
      <c r="D428" s="19">
        <v>12</v>
      </c>
      <c r="E428" s="90"/>
    </row>
    <row r="429" spans="1:5" s="39" customFormat="1">
      <c r="A429" s="103"/>
      <c r="B429" s="42" t="s">
        <v>358</v>
      </c>
      <c r="C429" s="41" t="s">
        <v>10</v>
      </c>
      <c r="D429" s="19">
        <v>20</v>
      </c>
      <c r="E429" s="90"/>
    </row>
    <row r="430" spans="1:5" s="39" customFormat="1" ht="32.25">
      <c r="A430" s="103"/>
      <c r="B430" s="42" t="s">
        <v>359</v>
      </c>
      <c r="C430" s="41" t="s">
        <v>10</v>
      </c>
      <c r="D430" s="19">
        <v>2</v>
      </c>
      <c r="E430" s="90"/>
    </row>
    <row r="431" spans="1:5" s="39" customFormat="1" ht="20.25">
      <c r="A431" s="98" t="s">
        <v>360</v>
      </c>
      <c r="B431" s="99"/>
      <c r="C431" s="100"/>
      <c r="D431" s="14"/>
      <c r="E431" s="90"/>
    </row>
    <row r="432" spans="1:5" s="39" customFormat="1">
      <c r="A432" s="94" t="s">
        <v>361</v>
      </c>
      <c r="B432" s="104"/>
      <c r="C432" s="41" t="s">
        <v>10</v>
      </c>
      <c r="D432" s="19">
        <v>2</v>
      </c>
      <c r="E432" s="90"/>
    </row>
    <row r="433" spans="1:5" s="39" customFormat="1">
      <c r="A433" s="105" t="s">
        <v>362</v>
      </c>
      <c r="B433" s="106"/>
      <c r="C433" s="41" t="s">
        <v>10</v>
      </c>
      <c r="D433" s="19">
        <v>2</v>
      </c>
      <c r="E433" s="90"/>
    </row>
    <row r="434" spans="1:5" s="39" customFormat="1">
      <c r="A434" s="103"/>
      <c r="B434" s="42" t="s">
        <v>319</v>
      </c>
      <c r="C434" s="41" t="s">
        <v>10</v>
      </c>
      <c r="D434" s="19">
        <v>0</v>
      </c>
      <c r="E434" s="90"/>
    </row>
    <row r="435" spans="1:5" s="39" customFormat="1">
      <c r="A435" s="103"/>
      <c r="B435" s="42" t="s">
        <v>322</v>
      </c>
      <c r="C435" s="41" t="s">
        <v>10</v>
      </c>
      <c r="D435" s="19">
        <v>2</v>
      </c>
      <c r="E435" s="90"/>
    </row>
    <row r="436" spans="1:5" s="39" customFormat="1" ht="15" customHeight="1">
      <c r="A436" s="94" t="s">
        <v>363</v>
      </c>
      <c r="B436" s="104"/>
      <c r="C436" s="41"/>
      <c r="D436" s="19"/>
      <c r="E436" s="90"/>
    </row>
    <row r="437" spans="1:5" s="39" customFormat="1">
      <c r="A437" s="105" t="s">
        <v>364</v>
      </c>
      <c r="B437" s="106"/>
      <c r="C437" s="41" t="s">
        <v>586</v>
      </c>
      <c r="D437" s="19">
        <v>0.95799999999999996</v>
      </c>
      <c r="E437" s="90"/>
    </row>
    <row r="438" spans="1:5" s="39" customFormat="1" ht="32.25">
      <c r="A438" s="103"/>
      <c r="B438" s="42" t="s">
        <v>365</v>
      </c>
      <c r="C438" s="41" t="s">
        <v>571</v>
      </c>
      <c r="D438" s="19">
        <v>33</v>
      </c>
      <c r="E438" s="90"/>
    </row>
    <row r="439" spans="1:5" s="39" customFormat="1">
      <c r="A439" s="103"/>
      <c r="B439" s="42" t="s">
        <v>366</v>
      </c>
      <c r="C439" s="41" t="s">
        <v>571</v>
      </c>
      <c r="D439" s="19">
        <v>2</v>
      </c>
      <c r="E439" s="90"/>
    </row>
    <row r="440" spans="1:5" s="39" customFormat="1" ht="31.5" customHeight="1">
      <c r="A440" s="94" t="s">
        <v>367</v>
      </c>
      <c r="B440" s="104"/>
      <c r="C440" s="41"/>
      <c r="D440" s="19"/>
      <c r="E440" s="90"/>
    </row>
    <row r="441" spans="1:5" s="39" customFormat="1">
      <c r="A441" s="105" t="s">
        <v>364</v>
      </c>
      <c r="B441" s="106"/>
      <c r="C441" s="41" t="s">
        <v>586</v>
      </c>
      <c r="D441" s="19">
        <v>0.99399999999999999</v>
      </c>
      <c r="E441" s="90"/>
    </row>
    <row r="442" spans="1:5" s="39" customFormat="1" ht="32.25">
      <c r="A442" s="103"/>
      <c r="B442" s="42" t="s">
        <v>365</v>
      </c>
      <c r="C442" s="41" t="s">
        <v>571</v>
      </c>
      <c r="D442" s="19">
        <v>156</v>
      </c>
      <c r="E442" s="90"/>
    </row>
    <row r="443" spans="1:5" s="39" customFormat="1">
      <c r="A443" s="103"/>
      <c r="B443" s="42" t="s">
        <v>366</v>
      </c>
      <c r="C443" s="41" t="s">
        <v>571</v>
      </c>
      <c r="D443" s="19">
        <v>12</v>
      </c>
      <c r="E443" s="90"/>
    </row>
    <row r="444" spans="1:5" s="39" customFormat="1">
      <c r="A444" s="94" t="s">
        <v>368</v>
      </c>
      <c r="B444" s="104"/>
      <c r="C444" s="41"/>
      <c r="D444" s="19"/>
      <c r="E444" s="90"/>
    </row>
    <row r="445" spans="1:5" s="39" customFormat="1" ht="18" customHeight="1">
      <c r="A445" s="105" t="s">
        <v>364</v>
      </c>
      <c r="B445" s="106"/>
      <c r="C445" s="41" t="s">
        <v>586</v>
      </c>
      <c r="D445" s="19">
        <v>3.63</v>
      </c>
      <c r="E445" s="90"/>
    </row>
    <row r="446" spans="1:5" s="39" customFormat="1" ht="48">
      <c r="A446" s="41"/>
      <c r="B446" s="42" t="s">
        <v>369</v>
      </c>
      <c r="C446" s="41" t="s">
        <v>562</v>
      </c>
      <c r="D446" s="19">
        <v>32.700000000000003</v>
      </c>
      <c r="E446" s="90"/>
    </row>
    <row r="447" spans="1:5" s="39" customFormat="1">
      <c r="A447" s="94" t="s">
        <v>370</v>
      </c>
      <c r="B447" s="104"/>
      <c r="C447" s="41" t="s">
        <v>586</v>
      </c>
      <c r="D447" s="19">
        <v>5.1999999999999998E-2</v>
      </c>
      <c r="E447" s="90"/>
    </row>
    <row r="448" spans="1:5" s="39" customFormat="1">
      <c r="A448" s="105" t="s">
        <v>371</v>
      </c>
      <c r="B448" s="106"/>
      <c r="C448" s="41" t="s">
        <v>23</v>
      </c>
      <c r="D448" s="19">
        <v>30015.3</v>
      </c>
      <c r="E448" s="90"/>
    </row>
    <row r="449" spans="1:5" s="39" customFormat="1">
      <c r="A449" s="103"/>
      <c r="B449" s="42" t="s">
        <v>312</v>
      </c>
      <c r="C449" s="41" t="s">
        <v>23</v>
      </c>
      <c r="D449" s="19">
        <v>65043.9</v>
      </c>
      <c r="E449" s="90"/>
    </row>
    <row r="450" spans="1:5" s="39" customFormat="1">
      <c r="A450" s="103"/>
      <c r="B450" s="42" t="s">
        <v>310</v>
      </c>
      <c r="C450" s="41" t="s">
        <v>23</v>
      </c>
      <c r="D450" s="19">
        <v>45367.3</v>
      </c>
      <c r="E450" s="90"/>
    </row>
    <row r="451" spans="1:5" s="39" customFormat="1">
      <c r="A451" s="94" t="s">
        <v>338</v>
      </c>
      <c r="B451" s="104"/>
      <c r="C451" s="41" t="s">
        <v>10</v>
      </c>
      <c r="D451" s="19">
        <v>4</v>
      </c>
      <c r="E451" s="90"/>
    </row>
    <row r="452" spans="1:5" s="39" customFormat="1">
      <c r="A452" s="103"/>
      <c r="B452" s="42" t="s">
        <v>339</v>
      </c>
      <c r="C452" s="41" t="s">
        <v>10</v>
      </c>
      <c r="D452" s="19">
        <v>0</v>
      </c>
      <c r="E452" s="90"/>
    </row>
    <row r="453" spans="1:5" s="39" customFormat="1">
      <c r="A453" s="103"/>
      <c r="B453" s="42" t="s">
        <v>372</v>
      </c>
      <c r="C453" s="41" t="s">
        <v>10</v>
      </c>
      <c r="D453" s="19">
        <v>0</v>
      </c>
      <c r="E453" s="90"/>
    </row>
    <row r="454" spans="1:5" s="39" customFormat="1" ht="34.5" customHeight="1">
      <c r="A454" s="94" t="s">
        <v>373</v>
      </c>
      <c r="B454" s="104"/>
      <c r="C454" s="41" t="s">
        <v>10</v>
      </c>
      <c r="D454" s="19">
        <v>2</v>
      </c>
      <c r="E454" s="90"/>
    </row>
    <row r="455" spans="1:5" s="39" customFormat="1" ht="20.25">
      <c r="A455" s="98" t="s">
        <v>374</v>
      </c>
      <c r="B455" s="99"/>
      <c r="C455" s="100"/>
      <c r="D455" s="19"/>
    </row>
    <row r="456" spans="1:5" s="39" customFormat="1">
      <c r="A456" s="94" t="s">
        <v>375</v>
      </c>
      <c r="B456" s="104"/>
      <c r="C456" s="41" t="s">
        <v>10</v>
      </c>
      <c r="D456" s="14"/>
    </row>
    <row r="457" spans="1:5" s="39" customFormat="1">
      <c r="A457" s="94" t="s">
        <v>376</v>
      </c>
      <c r="B457" s="104"/>
      <c r="C457" s="41"/>
      <c r="D457" s="14"/>
    </row>
    <row r="458" spans="1:5" s="39" customFormat="1">
      <c r="A458" s="122" t="s">
        <v>377</v>
      </c>
      <c r="B458" s="123"/>
      <c r="C458" s="41" t="s">
        <v>586</v>
      </c>
      <c r="D458" s="14"/>
    </row>
    <row r="459" spans="1:5" s="39" customFormat="1">
      <c r="A459" s="105" t="s">
        <v>378</v>
      </c>
      <c r="B459" s="106"/>
      <c r="C459" s="41" t="s">
        <v>586</v>
      </c>
      <c r="D459" s="14"/>
    </row>
    <row r="460" spans="1:5" s="39" customFormat="1">
      <c r="A460" s="119"/>
      <c r="B460" s="42" t="s">
        <v>381</v>
      </c>
      <c r="C460" s="41" t="s">
        <v>586</v>
      </c>
      <c r="D460" s="14"/>
    </row>
    <row r="461" spans="1:5" s="39" customFormat="1">
      <c r="A461" s="120"/>
      <c r="B461" s="42" t="s">
        <v>379</v>
      </c>
      <c r="C461" s="41" t="s">
        <v>586</v>
      </c>
      <c r="D461" s="14"/>
    </row>
    <row r="462" spans="1:5" s="39" customFormat="1">
      <c r="A462" s="121"/>
      <c r="B462" s="42" t="s">
        <v>380</v>
      </c>
      <c r="C462" s="41" t="s">
        <v>586</v>
      </c>
      <c r="D462" s="14"/>
    </row>
    <row r="463" spans="1:5" s="39" customFormat="1">
      <c r="A463" s="105" t="s">
        <v>382</v>
      </c>
      <c r="B463" s="106"/>
      <c r="C463" s="41" t="s">
        <v>586</v>
      </c>
      <c r="D463" s="14"/>
    </row>
    <row r="464" spans="1:5" s="39" customFormat="1">
      <c r="A464" s="103"/>
      <c r="B464" s="42" t="s">
        <v>381</v>
      </c>
      <c r="C464" s="41" t="s">
        <v>586</v>
      </c>
      <c r="D464" s="14"/>
    </row>
    <row r="465" spans="1:4" s="39" customFormat="1">
      <c r="A465" s="103"/>
      <c r="B465" s="42" t="s">
        <v>379</v>
      </c>
      <c r="C465" s="41" t="s">
        <v>586</v>
      </c>
      <c r="D465" s="14"/>
    </row>
    <row r="466" spans="1:4" s="39" customFormat="1">
      <c r="A466" s="103"/>
      <c r="B466" s="42" t="s">
        <v>380</v>
      </c>
      <c r="C466" s="41" t="s">
        <v>586</v>
      </c>
      <c r="D466" s="14"/>
    </row>
    <row r="467" spans="1:4" s="39" customFormat="1">
      <c r="A467" s="105" t="s">
        <v>383</v>
      </c>
      <c r="B467" s="106"/>
      <c r="C467" s="41" t="s">
        <v>586</v>
      </c>
      <c r="D467" s="14"/>
    </row>
    <row r="468" spans="1:4" s="39" customFormat="1">
      <c r="A468" s="103"/>
      <c r="B468" s="42" t="s">
        <v>381</v>
      </c>
      <c r="C468" s="41" t="s">
        <v>586</v>
      </c>
      <c r="D468" s="14"/>
    </row>
    <row r="469" spans="1:4" s="39" customFormat="1">
      <c r="A469" s="103"/>
      <c r="B469" s="42" t="s">
        <v>379</v>
      </c>
      <c r="C469" s="41" t="s">
        <v>586</v>
      </c>
      <c r="D469" s="14"/>
    </row>
    <row r="470" spans="1:4" s="39" customFormat="1">
      <c r="A470" s="103"/>
      <c r="B470" s="42" t="s">
        <v>380</v>
      </c>
      <c r="C470" s="41" t="s">
        <v>586</v>
      </c>
      <c r="D470" s="14"/>
    </row>
    <row r="471" spans="1:4" s="39" customFormat="1">
      <c r="A471" s="122" t="s">
        <v>384</v>
      </c>
      <c r="B471" s="123"/>
      <c r="C471" s="41" t="s">
        <v>586</v>
      </c>
      <c r="D471" s="14"/>
    </row>
    <row r="472" spans="1:4" s="39" customFormat="1">
      <c r="A472" s="105" t="s">
        <v>378</v>
      </c>
      <c r="B472" s="106"/>
      <c r="C472" s="41" t="s">
        <v>586</v>
      </c>
      <c r="D472" s="14"/>
    </row>
    <row r="473" spans="1:4" s="39" customFormat="1">
      <c r="A473" s="119"/>
      <c r="B473" s="42" t="s">
        <v>381</v>
      </c>
      <c r="C473" s="41" t="s">
        <v>586</v>
      </c>
      <c r="D473" s="14"/>
    </row>
    <row r="474" spans="1:4" s="39" customFormat="1">
      <c r="A474" s="120"/>
      <c r="B474" s="42" t="s">
        <v>379</v>
      </c>
      <c r="C474" s="41" t="s">
        <v>586</v>
      </c>
      <c r="D474" s="14"/>
    </row>
    <row r="475" spans="1:4" s="39" customFormat="1">
      <c r="A475" s="121"/>
      <c r="B475" s="42" t="s">
        <v>380</v>
      </c>
      <c r="C475" s="41" t="s">
        <v>586</v>
      </c>
      <c r="D475" s="14"/>
    </row>
    <row r="476" spans="1:4" s="39" customFormat="1">
      <c r="A476" s="105" t="s">
        <v>382</v>
      </c>
      <c r="B476" s="106"/>
      <c r="C476" s="41" t="s">
        <v>586</v>
      </c>
      <c r="D476" s="14"/>
    </row>
    <row r="477" spans="1:4" s="39" customFormat="1">
      <c r="A477" s="103"/>
      <c r="B477" s="42" t="s">
        <v>381</v>
      </c>
      <c r="C477" s="41" t="s">
        <v>586</v>
      </c>
      <c r="D477" s="14"/>
    </row>
    <row r="478" spans="1:4" s="39" customFormat="1">
      <c r="A478" s="103"/>
      <c r="B478" s="42" t="s">
        <v>379</v>
      </c>
      <c r="C478" s="41" t="s">
        <v>586</v>
      </c>
      <c r="D478" s="14"/>
    </row>
    <row r="479" spans="1:4" s="39" customFormat="1">
      <c r="A479" s="103"/>
      <c r="B479" s="42" t="s">
        <v>380</v>
      </c>
      <c r="C479" s="41" t="s">
        <v>586</v>
      </c>
      <c r="D479" s="14"/>
    </row>
    <row r="480" spans="1:4" s="39" customFormat="1">
      <c r="A480" s="105" t="s">
        <v>383</v>
      </c>
      <c r="B480" s="106"/>
      <c r="C480" s="41" t="s">
        <v>586</v>
      </c>
      <c r="D480" s="14"/>
    </row>
    <row r="481" spans="1:5" s="39" customFormat="1">
      <c r="A481" s="103"/>
      <c r="B481" s="42" t="s">
        <v>381</v>
      </c>
      <c r="C481" s="41" t="s">
        <v>586</v>
      </c>
      <c r="D481" s="14"/>
    </row>
    <row r="482" spans="1:5" s="39" customFormat="1">
      <c r="A482" s="103"/>
      <c r="B482" s="42" t="s">
        <v>379</v>
      </c>
      <c r="C482" s="41" t="s">
        <v>586</v>
      </c>
      <c r="D482" s="14"/>
    </row>
    <row r="483" spans="1:5" s="39" customFormat="1">
      <c r="A483" s="103"/>
      <c r="B483" s="42" t="s">
        <v>380</v>
      </c>
      <c r="C483" s="41" t="s">
        <v>586</v>
      </c>
      <c r="D483" s="14"/>
    </row>
    <row r="484" spans="1:5" ht="20.25">
      <c r="A484" s="156" t="s">
        <v>599</v>
      </c>
      <c r="B484" s="157"/>
      <c r="C484" s="158"/>
      <c r="D484" s="14"/>
    </row>
    <row r="485" spans="1:5" ht="15.75" customHeight="1">
      <c r="A485" s="177" t="s">
        <v>600</v>
      </c>
      <c r="B485" s="178"/>
      <c r="C485" s="41" t="s">
        <v>586</v>
      </c>
      <c r="D485" s="14">
        <v>0.39600000000000002</v>
      </c>
    </row>
    <row r="486" spans="1:5">
      <c r="A486" s="119"/>
      <c r="B486" s="42" t="s">
        <v>377</v>
      </c>
      <c r="C486" s="41" t="s">
        <v>586</v>
      </c>
      <c r="D486" s="14">
        <v>0.39600000000000002</v>
      </c>
    </row>
    <row r="487" spans="1:5">
      <c r="A487" s="121"/>
      <c r="B487" s="42" t="s">
        <v>384</v>
      </c>
      <c r="C487" s="41" t="s">
        <v>586</v>
      </c>
      <c r="D487" s="14">
        <v>0</v>
      </c>
    </row>
    <row r="488" spans="1:5" ht="31.5" customHeight="1">
      <c r="A488" s="186" t="s">
        <v>601</v>
      </c>
      <c r="B488" s="123"/>
      <c r="C488" s="43"/>
      <c r="D488" s="14"/>
    </row>
    <row r="489" spans="1:5" ht="15.75" customHeight="1">
      <c r="A489" s="177" t="s">
        <v>602</v>
      </c>
      <c r="B489" s="178"/>
      <c r="C489" s="44" t="s">
        <v>138</v>
      </c>
      <c r="D489" s="14">
        <v>1</v>
      </c>
    </row>
    <row r="490" spans="1:5">
      <c r="A490" s="119"/>
      <c r="B490" s="42" t="s">
        <v>603</v>
      </c>
      <c r="C490" s="44" t="s">
        <v>138</v>
      </c>
      <c r="D490" s="14">
        <v>1</v>
      </c>
    </row>
    <row r="491" spans="1:5">
      <c r="A491" s="121"/>
      <c r="B491" s="42" t="s">
        <v>604</v>
      </c>
      <c r="C491" s="44" t="s">
        <v>138</v>
      </c>
      <c r="D491" s="14">
        <v>0</v>
      </c>
    </row>
    <row r="492" spans="1:5" ht="15.75" customHeight="1">
      <c r="A492" s="177" t="s">
        <v>605</v>
      </c>
      <c r="B492" s="187"/>
      <c r="C492" s="44" t="s">
        <v>138</v>
      </c>
      <c r="D492" s="14">
        <v>124</v>
      </c>
    </row>
    <row r="493" spans="1:5" ht="32.25">
      <c r="A493" s="188"/>
      <c r="B493" s="42" t="s">
        <v>606</v>
      </c>
      <c r="C493" s="44" t="s">
        <v>138</v>
      </c>
      <c r="D493" s="14">
        <v>5</v>
      </c>
    </row>
    <row r="494" spans="1:5" ht="32.25">
      <c r="A494" s="189"/>
      <c r="B494" s="42" t="s">
        <v>607</v>
      </c>
      <c r="C494" s="44" t="s">
        <v>138</v>
      </c>
      <c r="D494" s="14">
        <v>74</v>
      </c>
    </row>
    <row r="495" spans="1:5" s="39" customFormat="1" ht="32.25">
      <c r="A495" s="190"/>
      <c r="B495" s="45" t="s">
        <v>679</v>
      </c>
      <c r="C495" s="43" t="s">
        <v>138</v>
      </c>
      <c r="D495" s="14">
        <v>45</v>
      </c>
    </row>
    <row r="496" spans="1:5" s="39" customFormat="1" ht="20.25">
      <c r="A496" s="98" t="s">
        <v>279</v>
      </c>
      <c r="B496" s="99"/>
      <c r="C496" s="100"/>
      <c r="D496" s="14"/>
      <c r="E496" s="90"/>
    </row>
    <row r="497" spans="1:5" s="39" customFormat="1" ht="60" customHeight="1">
      <c r="A497" s="118" t="s">
        <v>385</v>
      </c>
      <c r="B497" s="118"/>
      <c r="C497" s="41" t="s">
        <v>10</v>
      </c>
      <c r="D497" s="28" t="s">
        <v>672</v>
      </c>
      <c r="E497" s="90"/>
    </row>
    <row r="498" spans="1:5" s="39" customFormat="1">
      <c r="A498" s="105" t="s">
        <v>386</v>
      </c>
      <c r="B498" s="106"/>
      <c r="C498" s="41" t="s">
        <v>10</v>
      </c>
      <c r="D498" s="14">
        <v>157</v>
      </c>
      <c r="E498" s="90"/>
    </row>
    <row r="499" spans="1:5" s="39" customFormat="1">
      <c r="A499" s="105" t="s">
        <v>387</v>
      </c>
      <c r="B499" s="106"/>
      <c r="C499" s="41" t="s">
        <v>10</v>
      </c>
      <c r="D499" s="14">
        <v>70</v>
      </c>
      <c r="E499" s="90"/>
    </row>
    <row r="500" spans="1:5" s="39" customFormat="1">
      <c r="A500" s="105" t="s">
        <v>388</v>
      </c>
      <c r="B500" s="106"/>
      <c r="C500" s="41" t="s">
        <v>571</v>
      </c>
      <c r="D500" s="14">
        <v>62</v>
      </c>
      <c r="E500" s="90"/>
    </row>
    <row r="501" spans="1:5" s="39" customFormat="1">
      <c r="A501" s="105" t="s">
        <v>389</v>
      </c>
      <c r="B501" s="106"/>
      <c r="C501" s="41" t="s">
        <v>571</v>
      </c>
      <c r="D501" s="14">
        <v>210</v>
      </c>
      <c r="E501" s="90"/>
    </row>
    <row r="502" spans="1:5" s="39" customFormat="1">
      <c r="A502" s="105" t="s">
        <v>390</v>
      </c>
      <c r="B502" s="106"/>
      <c r="C502" s="41" t="s">
        <v>571</v>
      </c>
      <c r="D502" s="14">
        <v>77</v>
      </c>
      <c r="E502" s="90"/>
    </row>
    <row r="503" spans="1:5" s="39" customFormat="1" ht="53.25" customHeight="1">
      <c r="A503" s="118" t="s">
        <v>391</v>
      </c>
      <c r="B503" s="118"/>
      <c r="C503" s="41"/>
      <c r="D503" s="17" t="s">
        <v>673</v>
      </c>
      <c r="E503" s="90"/>
    </row>
    <row r="504" spans="1:5" s="39" customFormat="1">
      <c r="A504" s="105" t="s">
        <v>392</v>
      </c>
      <c r="B504" s="106"/>
      <c r="C504" s="41" t="s">
        <v>10</v>
      </c>
      <c r="D504" s="14">
        <v>1</v>
      </c>
      <c r="E504" s="90"/>
    </row>
    <row r="505" spans="1:5" s="39" customFormat="1" ht="31.5" customHeight="1">
      <c r="A505" s="105" t="s">
        <v>393</v>
      </c>
      <c r="B505" s="106"/>
      <c r="C505" s="41" t="s">
        <v>25</v>
      </c>
      <c r="D505" s="14">
        <v>417</v>
      </c>
      <c r="E505" s="90"/>
    </row>
    <row r="506" spans="1:5" s="39" customFormat="1">
      <c r="A506" s="118" t="s">
        <v>394</v>
      </c>
      <c r="B506" s="118"/>
      <c r="C506" s="41"/>
      <c r="D506" s="14"/>
      <c r="E506" s="90"/>
    </row>
    <row r="507" spans="1:5" s="39" customFormat="1">
      <c r="A507" s="105" t="s">
        <v>395</v>
      </c>
      <c r="B507" s="106"/>
      <c r="C507" s="41" t="s">
        <v>10</v>
      </c>
      <c r="D507" s="14">
        <v>1</v>
      </c>
      <c r="E507" s="90"/>
    </row>
    <row r="508" spans="1:5" s="39" customFormat="1">
      <c r="A508" s="105" t="s">
        <v>396</v>
      </c>
      <c r="B508" s="106"/>
      <c r="C508" s="41" t="s">
        <v>10</v>
      </c>
      <c r="D508" s="14">
        <v>344</v>
      </c>
      <c r="E508" s="90"/>
    </row>
    <row r="509" spans="1:5" s="39" customFormat="1">
      <c r="A509" s="118" t="s">
        <v>397</v>
      </c>
      <c r="B509" s="118"/>
      <c r="C509" s="41"/>
      <c r="D509" s="14"/>
      <c r="E509" s="90"/>
    </row>
    <row r="510" spans="1:5" s="39" customFormat="1">
      <c r="A510" s="105" t="s">
        <v>395</v>
      </c>
      <c r="B510" s="106"/>
      <c r="C510" s="41" t="s">
        <v>10</v>
      </c>
      <c r="D510" s="14">
        <v>1</v>
      </c>
      <c r="E510" s="90"/>
    </row>
    <row r="511" spans="1:5" s="39" customFormat="1">
      <c r="A511" s="118" t="s">
        <v>398</v>
      </c>
      <c r="B511" s="118"/>
      <c r="C511" s="41"/>
      <c r="D511" s="14"/>
      <c r="E511" s="90"/>
    </row>
    <row r="512" spans="1:5" s="39" customFormat="1">
      <c r="A512" s="105" t="s">
        <v>392</v>
      </c>
      <c r="B512" s="106"/>
      <c r="C512" s="41" t="s">
        <v>10</v>
      </c>
      <c r="D512" s="14">
        <v>0</v>
      </c>
      <c r="E512" s="90"/>
    </row>
    <row r="513" spans="1:5" s="39" customFormat="1">
      <c r="A513" s="118" t="s">
        <v>399</v>
      </c>
      <c r="B513" s="118"/>
      <c r="C513" s="41"/>
      <c r="D513" s="14"/>
      <c r="E513" s="90"/>
    </row>
    <row r="514" spans="1:5" s="39" customFormat="1">
      <c r="A514" s="105" t="s">
        <v>395</v>
      </c>
      <c r="B514" s="106"/>
      <c r="C514" s="41" t="s">
        <v>10</v>
      </c>
      <c r="D514" s="14">
        <v>1</v>
      </c>
      <c r="E514" s="90"/>
    </row>
    <row r="515" spans="1:5" s="39" customFormat="1">
      <c r="A515" s="105" t="s">
        <v>400</v>
      </c>
      <c r="B515" s="106"/>
      <c r="C515" s="41" t="s">
        <v>571</v>
      </c>
      <c r="D515" s="14">
        <v>30</v>
      </c>
      <c r="E515" s="90"/>
    </row>
    <row r="516" spans="1:5" s="39" customFormat="1">
      <c r="A516" s="117" t="s">
        <v>594</v>
      </c>
      <c r="B516" s="117"/>
      <c r="C516" s="41" t="s">
        <v>10</v>
      </c>
      <c r="D516" s="14">
        <v>38307</v>
      </c>
      <c r="E516" s="90"/>
    </row>
    <row r="517" spans="1:5" s="39" customFormat="1">
      <c r="A517" s="105" t="s">
        <v>401</v>
      </c>
      <c r="B517" s="106"/>
      <c r="C517" s="41" t="s">
        <v>10</v>
      </c>
      <c r="D517" s="14">
        <v>63</v>
      </c>
      <c r="E517" s="90"/>
    </row>
    <row r="518" spans="1:5" s="39" customFormat="1">
      <c r="A518" s="105" t="s">
        <v>402</v>
      </c>
      <c r="B518" s="106"/>
      <c r="C518" s="41" t="s">
        <v>10</v>
      </c>
      <c r="D518" s="14">
        <v>8</v>
      </c>
      <c r="E518" s="90"/>
    </row>
    <row r="519" spans="1:5" s="39" customFormat="1">
      <c r="A519" s="105" t="s">
        <v>403</v>
      </c>
      <c r="B519" s="106"/>
      <c r="C519" s="41" t="s">
        <v>10</v>
      </c>
      <c r="D519" s="14">
        <v>15</v>
      </c>
      <c r="E519" s="90"/>
    </row>
    <row r="520" spans="1:5" s="39" customFormat="1" ht="16.5" customHeight="1">
      <c r="A520" s="113" t="s">
        <v>595</v>
      </c>
      <c r="B520" s="114"/>
      <c r="C520" s="41" t="s">
        <v>571</v>
      </c>
      <c r="D520" s="14">
        <v>324</v>
      </c>
      <c r="E520" s="90"/>
    </row>
    <row r="521" spans="1:5" s="39" customFormat="1">
      <c r="A521" s="105" t="s">
        <v>404</v>
      </c>
      <c r="B521" s="106"/>
      <c r="C521" s="41" t="s">
        <v>571</v>
      </c>
      <c r="D521" s="14">
        <v>126</v>
      </c>
      <c r="E521" s="90"/>
    </row>
    <row r="522" spans="1:5" s="39" customFormat="1">
      <c r="A522" s="105" t="s">
        <v>405</v>
      </c>
      <c r="B522" s="106"/>
      <c r="C522" s="41" t="s">
        <v>571</v>
      </c>
      <c r="D522" s="14">
        <v>41</v>
      </c>
      <c r="E522" s="90"/>
    </row>
    <row r="523" spans="1:5" s="39" customFormat="1">
      <c r="A523" s="105" t="s">
        <v>406</v>
      </c>
      <c r="B523" s="106"/>
      <c r="C523" s="41" t="s">
        <v>571</v>
      </c>
      <c r="D523" s="14">
        <v>20</v>
      </c>
      <c r="E523" s="90"/>
    </row>
    <row r="524" spans="1:5" s="39" customFormat="1" ht="15" customHeight="1">
      <c r="A524" s="105" t="s">
        <v>407</v>
      </c>
      <c r="B524" s="106"/>
      <c r="C524" s="41" t="s">
        <v>571</v>
      </c>
      <c r="D524" s="14">
        <v>11</v>
      </c>
      <c r="E524" s="90"/>
    </row>
    <row r="525" spans="1:5" s="39" customFormat="1">
      <c r="A525" s="105" t="s">
        <v>408</v>
      </c>
      <c r="B525" s="106"/>
      <c r="C525" s="41" t="s">
        <v>571</v>
      </c>
      <c r="D525" s="14">
        <v>16</v>
      </c>
      <c r="E525" s="90"/>
    </row>
    <row r="526" spans="1:5" s="39" customFormat="1" ht="20.25">
      <c r="A526" s="98" t="s">
        <v>409</v>
      </c>
      <c r="B526" s="99"/>
      <c r="C526" s="100"/>
      <c r="D526" s="14"/>
      <c r="E526" s="90"/>
    </row>
    <row r="527" spans="1:5" s="39" customFormat="1">
      <c r="A527" s="94" t="s">
        <v>410</v>
      </c>
      <c r="B527" s="104"/>
      <c r="C527" s="41"/>
      <c r="D527" s="14"/>
      <c r="E527" s="90"/>
    </row>
    <row r="528" spans="1:5" s="39" customFormat="1">
      <c r="A528" s="105" t="s">
        <v>411</v>
      </c>
      <c r="B528" s="106"/>
      <c r="C528" s="41" t="s">
        <v>10</v>
      </c>
      <c r="D528" s="14">
        <v>21</v>
      </c>
      <c r="E528" s="90"/>
    </row>
    <row r="529" spans="1:5" s="39" customFormat="1">
      <c r="A529" s="59"/>
      <c r="B529" s="46" t="s">
        <v>26</v>
      </c>
      <c r="C529" s="47" t="s">
        <v>571</v>
      </c>
      <c r="D529" s="14">
        <v>11300</v>
      </c>
      <c r="E529" s="90"/>
    </row>
    <row r="530" spans="1:5" s="39" customFormat="1">
      <c r="A530" s="96" t="s">
        <v>570</v>
      </c>
      <c r="B530" s="112"/>
      <c r="C530" s="48" t="s">
        <v>569</v>
      </c>
      <c r="D530" s="14">
        <v>213.5</v>
      </c>
      <c r="E530" s="90"/>
    </row>
    <row r="531" spans="1:5" s="39" customFormat="1">
      <c r="A531" s="113" t="s">
        <v>412</v>
      </c>
      <c r="B531" s="114"/>
      <c r="C531" s="48"/>
      <c r="D531" s="14"/>
      <c r="E531" s="90"/>
    </row>
    <row r="532" spans="1:5" s="39" customFormat="1">
      <c r="A532" s="96" t="s">
        <v>411</v>
      </c>
      <c r="B532" s="112"/>
      <c r="C532" s="48" t="s">
        <v>10</v>
      </c>
      <c r="D532" s="14">
        <v>0</v>
      </c>
      <c r="E532" s="90"/>
    </row>
    <row r="533" spans="1:5" s="39" customFormat="1">
      <c r="A533" s="59"/>
      <c r="B533" s="46" t="s">
        <v>28</v>
      </c>
      <c r="C533" s="47" t="s">
        <v>571</v>
      </c>
      <c r="D533" s="14">
        <v>0</v>
      </c>
      <c r="E533" s="90"/>
    </row>
    <row r="534" spans="1:5" s="39" customFormat="1">
      <c r="A534" s="113" t="s">
        <v>413</v>
      </c>
      <c r="B534" s="114"/>
      <c r="C534" s="48"/>
      <c r="D534" s="14"/>
      <c r="E534" s="90"/>
    </row>
    <row r="535" spans="1:5" s="39" customFormat="1">
      <c r="A535" s="96" t="s">
        <v>411</v>
      </c>
      <c r="B535" s="112"/>
      <c r="C535" s="48" t="s">
        <v>10</v>
      </c>
      <c r="D535" s="14">
        <v>0</v>
      </c>
      <c r="E535" s="90"/>
    </row>
    <row r="536" spans="1:5" s="39" customFormat="1">
      <c r="A536" s="59"/>
      <c r="B536" s="46" t="s">
        <v>28</v>
      </c>
      <c r="C536" s="47" t="s">
        <v>571</v>
      </c>
      <c r="D536" s="14">
        <v>0</v>
      </c>
      <c r="E536" s="90"/>
    </row>
    <row r="537" spans="1:5" s="39" customFormat="1">
      <c r="A537" s="113" t="s">
        <v>414</v>
      </c>
      <c r="B537" s="114"/>
      <c r="C537" s="48"/>
      <c r="D537" s="14"/>
      <c r="E537" s="90"/>
    </row>
    <row r="538" spans="1:5" s="39" customFormat="1">
      <c r="A538" s="96" t="s">
        <v>411</v>
      </c>
      <c r="B538" s="112"/>
      <c r="C538" s="48" t="s">
        <v>10</v>
      </c>
      <c r="D538" s="14">
        <v>0</v>
      </c>
      <c r="E538" s="90"/>
    </row>
    <row r="539" spans="1:5" s="39" customFormat="1">
      <c r="A539" s="59"/>
      <c r="B539" s="46" t="s">
        <v>28</v>
      </c>
      <c r="C539" s="47" t="s">
        <v>571</v>
      </c>
      <c r="D539" s="14">
        <v>0</v>
      </c>
      <c r="E539" s="90"/>
    </row>
    <row r="540" spans="1:5" s="39" customFormat="1">
      <c r="A540" s="113" t="s">
        <v>415</v>
      </c>
      <c r="B540" s="114"/>
      <c r="C540" s="48"/>
      <c r="D540" s="14"/>
      <c r="E540" s="90"/>
    </row>
    <row r="541" spans="1:5" s="39" customFormat="1">
      <c r="A541" s="96" t="s">
        <v>411</v>
      </c>
      <c r="B541" s="112"/>
      <c r="C541" s="48" t="s">
        <v>10</v>
      </c>
      <c r="D541" s="14">
        <v>1</v>
      </c>
      <c r="E541" s="90"/>
    </row>
    <row r="542" spans="1:5" s="39" customFormat="1">
      <c r="A542" s="59"/>
      <c r="B542" s="46" t="s">
        <v>28</v>
      </c>
      <c r="C542" s="47" t="s">
        <v>571</v>
      </c>
      <c r="D542" s="14">
        <v>254</v>
      </c>
      <c r="E542" s="90"/>
    </row>
    <row r="543" spans="1:5" s="39" customFormat="1">
      <c r="A543" s="113" t="s">
        <v>416</v>
      </c>
      <c r="B543" s="114"/>
      <c r="C543" s="48"/>
      <c r="D543" s="14"/>
      <c r="E543" s="90"/>
    </row>
    <row r="544" spans="1:5" s="39" customFormat="1">
      <c r="A544" s="96" t="s">
        <v>417</v>
      </c>
      <c r="B544" s="112"/>
      <c r="C544" s="48" t="s">
        <v>10</v>
      </c>
      <c r="D544" s="14">
        <v>314</v>
      </c>
      <c r="E544" s="90"/>
    </row>
    <row r="545" spans="1:5" s="39" customFormat="1">
      <c r="A545" s="49"/>
      <c r="B545" s="46" t="s">
        <v>27</v>
      </c>
      <c r="C545" s="47" t="s">
        <v>571</v>
      </c>
      <c r="D545" s="14">
        <v>3647</v>
      </c>
      <c r="E545" s="90"/>
    </row>
    <row r="546" spans="1:5" s="39" customFormat="1" ht="15.75" customHeight="1">
      <c r="A546" s="113" t="s">
        <v>418</v>
      </c>
      <c r="B546" s="114"/>
      <c r="C546" s="48"/>
      <c r="D546" s="14"/>
      <c r="E546" s="90"/>
    </row>
    <row r="547" spans="1:5" s="39" customFormat="1">
      <c r="A547" s="96" t="s">
        <v>419</v>
      </c>
      <c r="B547" s="112"/>
      <c r="C547" s="48" t="s">
        <v>10</v>
      </c>
      <c r="D547" s="14">
        <v>4838</v>
      </c>
      <c r="E547" s="90"/>
    </row>
    <row r="548" spans="1:5" s="39" customFormat="1">
      <c r="A548" s="49"/>
      <c r="B548" s="46" t="s">
        <v>29</v>
      </c>
      <c r="C548" s="47" t="s">
        <v>571</v>
      </c>
      <c r="D548" s="14">
        <v>157177</v>
      </c>
      <c r="E548" s="90"/>
    </row>
    <row r="549" spans="1:5" s="39" customFormat="1">
      <c r="A549" s="94" t="s">
        <v>420</v>
      </c>
      <c r="B549" s="104"/>
      <c r="C549" s="41"/>
      <c r="D549" s="14"/>
      <c r="E549" s="90"/>
    </row>
    <row r="550" spans="1:5" s="39" customFormat="1">
      <c r="A550" s="105" t="s">
        <v>421</v>
      </c>
      <c r="B550" s="106"/>
      <c r="C550" s="41" t="s">
        <v>10</v>
      </c>
      <c r="D550" s="17" t="s">
        <v>698</v>
      </c>
      <c r="E550" s="90"/>
    </row>
    <row r="551" spans="1:5" s="39" customFormat="1">
      <c r="A551" s="94" t="s">
        <v>422</v>
      </c>
      <c r="B551" s="104"/>
      <c r="C551" s="41"/>
      <c r="D551" s="14"/>
      <c r="E551" s="90"/>
    </row>
    <row r="552" spans="1:5" s="39" customFormat="1">
      <c r="A552" s="96" t="s">
        <v>424</v>
      </c>
      <c r="B552" s="112"/>
      <c r="C552" s="48" t="s">
        <v>10</v>
      </c>
      <c r="D552" s="14">
        <v>0</v>
      </c>
      <c r="E552" s="90"/>
    </row>
    <row r="553" spans="1:5" s="39" customFormat="1">
      <c r="A553" s="49"/>
      <c r="B553" s="50" t="s">
        <v>30</v>
      </c>
      <c r="C553" s="47" t="s">
        <v>10</v>
      </c>
      <c r="D553" s="14">
        <v>0</v>
      </c>
      <c r="E553" s="90"/>
    </row>
    <row r="554" spans="1:5" s="39" customFormat="1">
      <c r="A554" s="94" t="s">
        <v>423</v>
      </c>
      <c r="B554" s="104"/>
      <c r="C554" s="41" t="s">
        <v>10</v>
      </c>
      <c r="D554" s="14">
        <v>19</v>
      </c>
      <c r="E554" s="90"/>
    </row>
    <row r="555" spans="1:5" s="39" customFormat="1" ht="68.25" customHeight="1">
      <c r="A555" s="94" t="s">
        <v>3</v>
      </c>
      <c r="B555" s="104"/>
      <c r="C555" s="41" t="s">
        <v>562</v>
      </c>
      <c r="D555" s="14">
        <v>0</v>
      </c>
      <c r="E555" s="90"/>
    </row>
    <row r="556" spans="1:5" s="39" customFormat="1">
      <c r="A556" s="105" t="s">
        <v>425</v>
      </c>
      <c r="B556" s="106"/>
      <c r="C556" s="41" t="s">
        <v>10</v>
      </c>
      <c r="D556" s="14">
        <v>0</v>
      </c>
      <c r="E556" s="90"/>
    </row>
    <row r="557" spans="1:5" s="39" customFormat="1">
      <c r="A557" s="105" t="s">
        <v>426</v>
      </c>
      <c r="B557" s="106"/>
      <c r="C557" s="41"/>
      <c r="D557" s="14">
        <v>0</v>
      </c>
      <c r="E557" s="90"/>
    </row>
    <row r="558" spans="1:5" s="39" customFormat="1" ht="60.75" customHeight="1">
      <c r="A558" s="105" t="s">
        <v>427</v>
      </c>
      <c r="B558" s="106"/>
      <c r="C558" s="41" t="s">
        <v>11</v>
      </c>
      <c r="D558" s="14">
        <v>0</v>
      </c>
      <c r="E558" s="90"/>
    </row>
    <row r="559" spans="1:5" s="39" customFormat="1" ht="36" customHeight="1">
      <c r="A559" s="105" t="s">
        <v>428</v>
      </c>
      <c r="B559" s="106"/>
      <c r="C559" s="41" t="s">
        <v>10</v>
      </c>
      <c r="D559" s="14">
        <v>0</v>
      </c>
      <c r="E559" s="90"/>
    </row>
    <row r="560" spans="1:5" s="39" customFormat="1">
      <c r="A560" s="103"/>
      <c r="B560" s="42" t="s">
        <v>429</v>
      </c>
      <c r="C560" s="41"/>
      <c r="D560" s="14">
        <v>0</v>
      </c>
      <c r="E560" s="90"/>
    </row>
    <row r="561" spans="1:5" s="39" customFormat="1">
      <c r="A561" s="103"/>
      <c r="B561" s="42" t="s">
        <v>430</v>
      </c>
      <c r="C561" s="41"/>
      <c r="D561" s="14">
        <v>0</v>
      </c>
      <c r="E561" s="90"/>
    </row>
    <row r="562" spans="1:5" ht="37.5" customHeight="1">
      <c r="A562" s="115" t="s">
        <v>573</v>
      </c>
      <c r="B562" s="116"/>
      <c r="C562" s="1" t="s">
        <v>10</v>
      </c>
      <c r="D562" s="14">
        <v>43897</v>
      </c>
    </row>
    <row r="563" spans="1:5" ht="21" customHeight="1">
      <c r="A563" s="110" t="s">
        <v>572</v>
      </c>
      <c r="B563" s="111"/>
      <c r="C563" s="1" t="s">
        <v>571</v>
      </c>
      <c r="D563" s="14">
        <v>1724</v>
      </c>
    </row>
    <row r="564" spans="1:5" s="39" customFormat="1" ht="20.25">
      <c r="A564" s="98" t="s">
        <v>431</v>
      </c>
      <c r="B564" s="99"/>
      <c r="C564" s="100"/>
      <c r="D564" s="14"/>
      <c r="E564" s="90"/>
    </row>
    <row r="565" spans="1:5" s="39" customFormat="1" ht="36" customHeight="1">
      <c r="A565" s="94" t="s">
        <v>4</v>
      </c>
      <c r="B565" s="104"/>
      <c r="C565" s="41"/>
      <c r="D565" s="14"/>
      <c r="E565" s="90"/>
    </row>
    <row r="566" spans="1:5" s="39" customFormat="1">
      <c r="A566" s="105" t="s">
        <v>574</v>
      </c>
      <c r="B566" s="106"/>
      <c r="C566" s="41" t="s">
        <v>10</v>
      </c>
      <c r="D566" s="14">
        <v>9</v>
      </c>
      <c r="E566" s="90"/>
    </row>
    <row r="567" spans="1:5" s="39" customFormat="1">
      <c r="A567" s="105" t="s">
        <v>575</v>
      </c>
      <c r="B567" s="106"/>
      <c r="C567" s="41" t="s">
        <v>10</v>
      </c>
      <c r="D567" s="14">
        <v>225</v>
      </c>
      <c r="E567" s="90"/>
    </row>
    <row r="568" spans="1:5" s="39" customFormat="1">
      <c r="A568" s="105" t="s">
        <v>576</v>
      </c>
      <c r="B568" s="106"/>
      <c r="C568" s="41" t="s">
        <v>578</v>
      </c>
      <c r="D568" s="14">
        <f>-D5695</f>
        <v>0</v>
      </c>
      <c r="E568" s="90"/>
    </row>
    <row r="569" spans="1:5" s="39" customFormat="1">
      <c r="A569" s="105" t="s">
        <v>577</v>
      </c>
      <c r="B569" s="106"/>
      <c r="C569" s="41" t="s">
        <v>10</v>
      </c>
      <c r="D569" s="14">
        <v>3</v>
      </c>
      <c r="E569" s="90"/>
    </row>
    <row r="570" spans="1:5" s="39" customFormat="1">
      <c r="A570" s="94" t="s">
        <v>432</v>
      </c>
      <c r="B570" s="104"/>
      <c r="C570" s="41"/>
      <c r="D570" s="14"/>
      <c r="E570" s="90"/>
    </row>
    <row r="571" spans="1:5" s="39" customFormat="1" ht="30" customHeight="1">
      <c r="A571" s="105" t="s">
        <v>433</v>
      </c>
      <c r="B571" s="106"/>
      <c r="C571" s="41" t="s">
        <v>11</v>
      </c>
      <c r="D571" s="14">
        <v>0</v>
      </c>
      <c r="E571" s="90"/>
    </row>
    <row r="572" spans="1:5" s="39" customFormat="1">
      <c r="A572" s="105" t="s">
        <v>434</v>
      </c>
      <c r="B572" s="106"/>
      <c r="C572" s="41" t="s">
        <v>579</v>
      </c>
      <c r="D572" s="14">
        <v>0</v>
      </c>
      <c r="E572" s="90"/>
    </row>
    <row r="573" spans="1:5" s="39" customFormat="1" ht="48">
      <c r="A573" s="103"/>
      <c r="B573" s="42" t="s">
        <v>580</v>
      </c>
      <c r="C573" s="41" t="s">
        <v>579</v>
      </c>
      <c r="D573" s="14">
        <v>0</v>
      </c>
      <c r="E573" s="90"/>
    </row>
    <row r="574" spans="1:5" s="39" customFormat="1" ht="48">
      <c r="A574" s="103"/>
      <c r="B574" s="42" t="s">
        <v>581</v>
      </c>
      <c r="C574" s="41" t="s">
        <v>579</v>
      </c>
      <c r="D574" s="14">
        <v>0</v>
      </c>
      <c r="E574" s="90"/>
    </row>
    <row r="575" spans="1:5" s="39" customFormat="1">
      <c r="A575" s="94" t="s">
        <v>435</v>
      </c>
      <c r="B575" s="104"/>
      <c r="C575" s="41"/>
      <c r="D575" s="14"/>
      <c r="E575" s="90"/>
    </row>
    <row r="576" spans="1:5" s="39" customFormat="1">
      <c r="A576" s="94" t="s">
        <v>436</v>
      </c>
      <c r="B576" s="104"/>
      <c r="C576" s="41"/>
      <c r="D576" s="14"/>
      <c r="E576" s="90"/>
    </row>
    <row r="577" spans="1:5" s="39" customFormat="1" ht="39" customHeight="1">
      <c r="A577" s="105" t="s">
        <v>582</v>
      </c>
      <c r="B577" s="106"/>
      <c r="C577" s="41" t="s">
        <v>10</v>
      </c>
      <c r="D577" s="14">
        <v>0</v>
      </c>
      <c r="E577" s="90"/>
    </row>
    <row r="578" spans="1:5" s="39" customFormat="1">
      <c r="A578" s="105" t="s">
        <v>583</v>
      </c>
      <c r="B578" s="106"/>
      <c r="C578" s="41" t="s">
        <v>579</v>
      </c>
      <c r="D578" s="14">
        <v>0</v>
      </c>
      <c r="E578" s="90"/>
    </row>
    <row r="579" spans="1:5" s="39" customFormat="1" ht="48">
      <c r="A579" s="103"/>
      <c r="B579" s="42" t="s">
        <v>584</v>
      </c>
      <c r="C579" s="41" t="s">
        <v>579</v>
      </c>
      <c r="D579" s="14">
        <v>0</v>
      </c>
      <c r="E579" s="90"/>
    </row>
    <row r="580" spans="1:5" s="39" customFormat="1" ht="63.75">
      <c r="A580" s="103"/>
      <c r="B580" s="42" t="s">
        <v>585</v>
      </c>
      <c r="C580" s="41" t="s">
        <v>562</v>
      </c>
      <c r="D580" s="14">
        <v>0</v>
      </c>
      <c r="E580" s="90"/>
    </row>
    <row r="581" spans="1:5" s="39" customFormat="1" ht="63.75">
      <c r="A581" s="103"/>
      <c r="B581" s="51" t="s">
        <v>587</v>
      </c>
      <c r="C581" s="41" t="s">
        <v>586</v>
      </c>
      <c r="D581" s="14">
        <v>0</v>
      </c>
      <c r="E581" s="90"/>
    </row>
    <row r="582" spans="1:5" s="39" customFormat="1" ht="81.75" customHeight="1">
      <c r="A582" s="103"/>
      <c r="B582" s="52" t="s">
        <v>588</v>
      </c>
      <c r="C582" s="41" t="s">
        <v>562</v>
      </c>
      <c r="D582" s="14">
        <v>0</v>
      </c>
      <c r="E582" s="90"/>
    </row>
    <row r="583" spans="1:5" s="39" customFormat="1" ht="38.25" customHeight="1">
      <c r="A583" s="94" t="s">
        <v>438</v>
      </c>
      <c r="B583" s="104"/>
      <c r="C583" s="41"/>
      <c r="D583" s="14"/>
      <c r="E583" s="90"/>
    </row>
    <row r="584" spans="1:5" s="39" customFormat="1" ht="30.75" customHeight="1">
      <c r="A584" s="105" t="s">
        <v>437</v>
      </c>
      <c r="B584" s="106"/>
      <c r="C584" s="41" t="s">
        <v>10</v>
      </c>
      <c r="D584" s="14">
        <v>0</v>
      </c>
      <c r="E584" s="90"/>
    </row>
    <row r="585" spans="1:5" s="39" customFormat="1">
      <c r="A585" s="105" t="s">
        <v>589</v>
      </c>
      <c r="B585" s="106"/>
      <c r="C585" s="41" t="s">
        <v>586</v>
      </c>
      <c r="D585" s="14">
        <v>0</v>
      </c>
      <c r="E585" s="90"/>
    </row>
    <row r="586" spans="1:5" s="39" customFormat="1" ht="48">
      <c r="A586" s="103"/>
      <c r="B586" s="42" t="s">
        <v>584</v>
      </c>
      <c r="C586" s="41" t="s">
        <v>586</v>
      </c>
      <c r="D586" s="14">
        <v>0</v>
      </c>
      <c r="E586" s="90"/>
    </row>
    <row r="587" spans="1:5" s="39" customFormat="1" ht="63.75">
      <c r="A587" s="103"/>
      <c r="B587" s="42" t="s">
        <v>585</v>
      </c>
      <c r="C587" s="41" t="s">
        <v>562</v>
      </c>
      <c r="D587" s="14">
        <v>0</v>
      </c>
      <c r="E587" s="90"/>
    </row>
    <row r="588" spans="1:5" s="39" customFormat="1" ht="63.75">
      <c r="A588" s="103"/>
      <c r="B588" s="51" t="s">
        <v>590</v>
      </c>
      <c r="C588" s="41" t="s">
        <v>586</v>
      </c>
      <c r="D588" s="14">
        <v>0</v>
      </c>
      <c r="E588" s="90"/>
    </row>
    <row r="589" spans="1:5" s="39" customFormat="1" ht="81.75" customHeight="1">
      <c r="A589" s="103"/>
      <c r="B589" s="52" t="s">
        <v>588</v>
      </c>
      <c r="C589" s="41" t="s">
        <v>562</v>
      </c>
      <c r="D589" s="14">
        <v>0</v>
      </c>
      <c r="E589" s="90"/>
    </row>
    <row r="590" spans="1:5" s="39" customFormat="1">
      <c r="A590" s="94" t="s">
        <v>439</v>
      </c>
      <c r="B590" s="104"/>
      <c r="C590" s="41"/>
      <c r="D590" s="14"/>
      <c r="E590" s="90"/>
    </row>
    <row r="591" spans="1:5" s="39" customFormat="1" ht="32.25" customHeight="1">
      <c r="A591" s="105" t="s">
        <v>591</v>
      </c>
      <c r="B591" s="106"/>
      <c r="C591" s="41" t="s">
        <v>10</v>
      </c>
      <c r="D591" s="14">
        <v>3</v>
      </c>
      <c r="E591" s="90"/>
    </row>
    <row r="592" spans="1:5" s="39" customFormat="1" ht="32.25" customHeight="1">
      <c r="A592" s="105" t="s">
        <v>592</v>
      </c>
      <c r="B592" s="106"/>
      <c r="C592" s="41" t="s">
        <v>579</v>
      </c>
      <c r="D592" s="14">
        <v>0</v>
      </c>
      <c r="E592" s="90"/>
    </row>
    <row r="593" spans="1:5" s="39" customFormat="1">
      <c r="A593" s="94" t="s">
        <v>440</v>
      </c>
      <c r="B593" s="104"/>
      <c r="C593" s="41"/>
      <c r="D593" s="14"/>
      <c r="E593" s="90"/>
    </row>
    <row r="594" spans="1:5" s="39" customFormat="1" ht="29.25" customHeight="1">
      <c r="A594" s="105" t="s">
        <v>593</v>
      </c>
      <c r="B594" s="106"/>
      <c r="C594" s="41" t="s">
        <v>10</v>
      </c>
      <c r="D594" s="14">
        <v>0</v>
      </c>
      <c r="E594" s="90"/>
    </row>
    <row r="595" spans="1:5" s="39" customFormat="1" ht="33" customHeight="1">
      <c r="A595" s="105" t="s">
        <v>5</v>
      </c>
      <c r="B595" s="106"/>
      <c r="C595" s="41" t="s">
        <v>579</v>
      </c>
      <c r="D595" s="14">
        <v>0</v>
      </c>
      <c r="E595" s="90"/>
    </row>
    <row r="596" spans="1:5" s="39" customFormat="1">
      <c r="A596" s="94" t="s">
        <v>441</v>
      </c>
      <c r="B596" s="104"/>
      <c r="C596" s="41"/>
      <c r="D596" s="14"/>
      <c r="E596" s="90"/>
    </row>
    <row r="597" spans="1:5" s="39" customFormat="1" ht="33" customHeight="1">
      <c r="A597" s="105" t="s">
        <v>6</v>
      </c>
      <c r="B597" s="106"/>
      <c r="C597" s="41" t="s">
        <v>579</v>
      </c>
      <c r="D597" s="14">
        <v>0</v>
      </c>
      <c r="E597" s="90"/>
    </row>
    <row r="598" spans="1:5" s="39" customFormat="1" ht="34.5" customHeight="1">
      <c r="A598" s="105" t="s">
        <v>7</v>
      </c>
      <c r="B598" s="106"/>
      <c r="C598" s="41" t="s">
        <v>579</v>
      </c>
      <c r="D598" s="14">
        <v>0</v>
      </c>
      <c r="E598" s="90"/>
    </row>
    <row r="599" spans="1:5" s="39" customFormat="1">
      <c r="A599" s="94" t="s">
        <v>442</v>
      </c>
      <c r="B599" s="104"/>
      <c r="C599" s="41"/>
      <c r="D599" s="14"/>
      <c r="E599" s="90"/>
    </row>
    <row r="600" spans="1:5" s="39" customFormat="1">
      <c r="A600" s="105" t="s">
        <v>8</v>
      </c>
      <c r="B600" s="106"/>
      <c r="C600" s="41" t="s">
        <v>11</v>
      </c>
      <c r="D600" s="14">
        <v>3250</v>
      </c>
      <c r="E600" s="90"/>
    </row>
    <row r="601" spans="1:5" s="39" customFormat="1" ht="27.75" customHeight="1">
      <c r="A601" s="105" t="s">
        <v>9</v>
      </c>
      <c r="B601" s="106"/>
      <c r="C601" s="41" t="s">
        <v>11</v>
      </c>
      <c r="D601" s="14">
        <v>0</v>
      </c>
      <c r="E601" s="90"/>
    </row>
    <row r="602" spans="1:5" s="39" customFormat="1">
      <c r="A602" s="94" t="s">
        <v>443</v>
      </c>
      <c r="B602" s="104"/>
      <c r="C602" s="41"/>
      <c r="D602" s="14"/>
      <c r="E602" s="90"/>
    </row>
    <row r="603" spans="1:5" s="39" customFormat="1" ht="62.25" customHeight="1">
      <c r="A603" s="92" t="s">
        <v>31</v>
      </c>
      <c r="B603" s="107"/>
      <c r="C603" s="41" t="s">
        <v>562</v>
      </c>
      <c r="D603" s="14">
        <v>0</v>
      </c>
      <c r="E603" s="90"/>
    </row>
    <row r="604" spans="1:5" s="39" customFormat="1" ht="20.25">
      <c r="A604" s="98" t="s">
        <v>281</v>
      </c>
      <c r="B604" s="99"/>
      <c r="C604" s="100"/>
      <c r="D604" s="14"/>
      <c r="E604" s="90"/>
    </row>
    <row r="605" spans="1:5" s="39" customFormat="1" ht="31.5" customHeight="1">
      <c r="A605" s="101" t="s">
        <v>620</v>
      </c>
      <c r="B605" s="102"/>
      <c r="C605" s="41" t="s">
        <v>571</v>
      </c>
      <c r="D605" s="14">
        <v>1</v>
      </c>
      <c r="E605" s="90"/>
    </row>
    <row r="606" spans="1:5" s="39" customFormat="1">
      <c r="A606" s="101" t="s">
        <v>621</v>
      </c>
      <c r="B606" s="102"/>
      <c r="C606" s="41" t="s">
        <v>10</v>
      </c>
      <c r="D606" s="17" t="s">
        <v>671</v>
      </c>
      <c r="E606" s="90"/>
    </row>
    <row r="607" spans="1:5" s="39" customFormat="1" ht="31.5" customHeight="1">
      <c r="A607" s="101" t="s">
        <v>622</v>
      </c>
      <c r="B607" s="102"/>
      <c r="C607" s="41" t="s">
        <v>571</v>
      </c>
      <c r="D607" s="17">
        <v>3549</v>
      </c>
      <c r="E607" s="90"/>
    </row>
    <row r="608" spans="1:5" s="39" customFormat="1">
      <c r="A608" s="103"/>
      <c r="B608" s="42" t="s">
        <v>623</v>
      </c>
      <c r="C608" s="41"/>
      <c r="D608" s="38"/>
      <c r="E608" s="90"/>
    </row>
    <row r="609" spans="1:5" s="39" customFormat="1" ht="48">
      <c r="A609" s="103"/>
      <c r="B609" s="42" t="s">
        <v>624</v>
      </c>
      <c r="C609" s="41" t="s">
        <v>571</v>
      </c>
      <c r="D609" s="17">
        <v>920</v>
      </c>
      <c r="E609" s="90"/>
    </row>
    <row r="610" spans="1:5" s="39" customFormat="1" ht="50.25" customHeight="1">
      <c r="A610" s="61"/>
      <c r="B610" s="62" t="s">
        <v>625</v>
      </c>
      <c r="C610" s="63" t="s">
        <v>571</v>
      </c>
      <c r="D610" s="14">
        <v>648</v>
      </c>
      <c r="E610" s="90"/>
    </row>
    <row r="611" spans="1:5" s="39" customFormat="1" ht="38.25" customHeight="1">
      <c r="A611" s="61"/>
      <c r="B611" s="62" t="s">
        <v>626</v>
      </c>
      <c r="C611" s="63" t="s">
        <v>571</v>
      </c>
      <c r="D611" s="14">
        <v>60</v>
      </c>
      <c r="E611" s="90"/>
    </row>
    <row r="612" spans="1:5" s="39" customFormat="1" ht="39" customHeight="1">
      <c r="A612" s="101" t="s">
        <v>627</v>
      </c>
      <c r="B612" s="102"/>
      <c r="C612" s="41" t="s">
        <v>11</v>
      </c>
      <c r="D612" s="14">
        <v>150</v>
      </c>
      <c r="E612" s="90"/>
    </row>
    <row r="613" spans="1:5" s="39" customFormat="1" ht="34.5" customHeight="1">
      <c r="A613" s="101" t="s">
        <v>628</v>
      </c>
      <c r="B613" s="102"/>
      <c r="C613" s="41" t="s">
        <v>542</v>
      </c>
      <c r="D613" s="14"/>
      <c r="E613" s="90"/>
    </row>
    <row r="614" spans="1:5" s="39" customFormat="1" ht="76.5" customHeight="1">
      <c r="A614" s="103"/>
      <c r="B614" s="108" t="s">
        <v>629</v>
      </c>
      <c r="C614" s="41" t="s">
        <v>11</v>
      </c>
      <c r="D614" s="17" t="s">
        <v>671</v>
      </c>
      <c r="E614" s="90"/>
    </row>
    <row r="615" spans="1:5" s="39" customFormat="1" ht="15.75" hidden="1" customHeight="1">
      <c r="A615" s="103"/>
      <c r="B615" s="109"/>
      <c r="C615" s="41"/>
      <c r="D615" s="14"/>
      <c r="E615" s="90"/>
    </row>
    <row r="616" spans="1:5" s="39" customFormat="1" ht="20.25">
      <c r="A616" s="98" t="s">
        <v>282</v>
      </c>
      <c r="B616" s="99"/>
      <c r="C616" s="100"/>
      <c r="D616" s="14"/>
      <c r="E616" s="90"/>
    </row>
    <row r="617" spans="1:5" s="39" customFormat="1">
      <c r="A617" s="94" t="s">
        <v>444</v>
      </c>
      <c r="B617" s="95"/>
      <c r="C617" s="41"/>
      <c r="D617" s="14"/>
      <c r="E617" s="90"/>
    </row>
    <row r="618" spans="1:5" s="39" customFormat="1">
      <c r="A618" s="94" t="s">
        <v>445</v>
      </c>
      <c r="B618" s="95"/>
      <c r="C618" s="41"/>
      <c r="D618" s="14"/>
      <c r="E618" s="90"/>
    </row>
    <row r="619" spans="1:5" s="39" customFormat="1">
      <c r="A619" s="96" t="s">
        <v>596</v>
      </c>
      <c r="B619" s="97"/>
      <c r="C619" s="41" t="s">
        <v>10</v>
      </c>
      <c r="D619" s="14">
        <v>1</v>
      </c>
      <c r="E619" s="90"/>
    </row>
    <row r="620" spans="1:5" s="39" customFormat="1">
      <c r="A620" s="92" t="s">
        <v>446</v>
      </c>
      <c r="B620" s="93"/>
      <c r="C620" s="41" t="s">
        <v>571</v>
      </c>
      <c r="D620" s="14">
        <v>433</v>
      </c>
      <c r="E620" s="90"/>
    </row>
    <row r="621" spans="1:5" s="39" customFormat="1" ht="15.75" customHeight="1">
      <c r="A621" s="94" t="s">
        <v>448</v>
      </c>
      <c r="B621" s="95"/>
      <c r="C621" s="41"/>
      <c r="D621" s="14"/>
      <c r="E621" s="90"/>
    </row>
    <row r="622" spans="1:5" s="39" customFormat="1">
      <c r="A622" s="92" t="s">
        <v>449</v>
      </c>
      <c r="B622" s="93"/>
      <c r="C622" s="41" t="s">
        <v>10</v>
      </c>
      <c r="D622" s="14">
        <v>1</v>
      </c>
      <c r="E622" s="90"/>
    </row>
    <row r="623" spans="1:5" s="39" customFormat="1">
      <c r="A623" s="92" t="s">
        <v>450</v>
      </c>
      <c r="B623" s="93"/>
      <c r="C623" s="41" t="s">
        <v>10</v>
      </c>
      <c r="D623" s="14">
        <v>36</v>
      </c>
      <c r="E623" s="90"/>
    </row>
    <row r="624" spans="1:5" s="39" customFormat="1">
      <c r="A624" s="92" t="s">
        <v>451</v>
      </c>
      <c r="B624" s="93"/>
      <c r="C624" s="41" t="s">
        <v>10</v>
      </c>
      <c r="D624" s="14">
        <v>19</v>
      </c>
      <c r="E624" s="90"/>
    </row>
    <row r="625" spans="1:5" s="39" customFormat="1">
      <c r="A625" s="92" t="s">
        <v>452</v>
      </c>
      <c r="B625" s="93"/>
      <c r="C625" s="41" t="s">
        <v>10</v>
      </c>
      <c r="D625" s="14">
        <v>0</v>
      </c>
      <c r="E625" s="90"/>
    </row>
    <row r="626" spans="1:5" s="39" customFormat="1">
      <c r="A626" s="92" t="s">
        <v>453</v>
      </c>
      <c r="B626" s="93"/>
      <c r="C626" s="41" t="s">
        <v>10</v>
      </c>
      <c r="D626" s="14">
        <v>0</v>
      </c>
      <c r="E626" s="90"/>
    </row>
    <row r="627" spans="1:5" s="39" customFormat="1">
      <c r="A627" s="92" t="s">
        <v>454</v>
      </c>
      <c r="B627" s="93"/>
      <c r="C627" s="41" t="s">
        <v>10</v>
      </c>
      <c r="D627" s="14">
        <v>1</v>
      </c>
      <c r="E627" s="90"/>
    </row>
    <row r="628" spans="1:5" s="39" customFormat="1">
      <c r="A628" s="92" t="s">
        <v>455</v>
      </c>
      <c r="B628" s="93"/>
      <c r="C628" s="41" t="s">
        <v>10</v>
      </c>
      <c r="D628" s="14">
        <v>2</v>
      </c>
      <c r="E628" s="90"/>
    </row>
    <row r="629" spans="1:5" s="39" customFormat="1">
      <c r="A629" s="92" t="s">
        <v>456</v>
      </c>
      <c r="B629" s="93"/>
      <c r="C629" s="41" t="s">
        <v>10</v>
      </c>
      <c r="D629" s="14">
        <v>0</v>
      </c>
      <c r="E629" s="90"/>
    </row>
    <row r="630" spans="1:5" s="39" customFormat="1">
      <c r="A630" s="92" t="s">
        <v>457</v>
      </c>
      <c r="B630" s="93"/>
      <c r="C630" s="41" t="s">
        <v>10</v>
      </c>
      <c r="D630" s="14">
        <v>0</v>
      </c>
      <c r="E630" s="90"/>
    </row>
    <row r="631" spans="1:5" s="39" customFormat="1">
      <c r="A631" s="94" t="s">
        <v>458</v>
      </c>
      <c r="B631" s="95"/>
      <c r="C631" s="41"/>
      <c r="D631" s="14"/>
      <c r="E631" s="90"/>
    </row>
    <row r="632" spans="1:5" s="39" customFormat="1">
      <c r="A632" s="92" t="s">
        <v>459</v>
      </c>
      <c r="B632" s="93"/>
      <c r="C632" s="41" t="s">
        <v>10</v>
      </c>
      <c r="D632" s="14">
        <v>15</v>
      </c>
      <c r="E632" s="90"/>
    </row>
    <row r="633" spans="1:5" s="39" customFormat="1">
      <c r="A633" s="92" t="s">
        <v>461</v>
      </c>
      <c r="B633" s="93"/>
      <c r="C633" s="41" t="s">
        <v>10</v>
      </c>
      <c r="D633" s="14">
        <v>0</v>
      </c>
      <c r="E633" s="90"/>
    </row>
    <row r="634" spans="1:5" s="39" customFormat="1">
      <c r="A634" s="92" t="s">
        <v>462</v>
      </c>
      <c r="B634" s="93"/>
      <c r="C634" s="41" t="s">
        <v>10</v>
      </c>
      <c r="D634" s="14">
        <v>0</v>
      </c>
      <c r="E634" s="90"/>
    </row>
    <row r="635" spans="1:5" s="39" customFormat="1">
      <c r="A635" s="92" t="s">
        <v>460</v>
      </c>
      <c r="B635" s="93"/>
      <c r="C635" s="41" t="s">
        <v>10</v>
      </c>
      <c r="D635" s="14">
        <v>0</v>
      </c>
      <c r="E635" s="90"/>
    </row>
    <row r="636" spans="1:5" s="39" customFormat="1">
      <c r="A636" s="92" t="s">
        <v>463</v>
      </c>
      <c r="B636" s="93"/>
      <c r="C636" s="41" t="s">
        <v>10</v>
      </c>
      <c r="D636" s="14">
        <v>7</v>
      </c>
      <c r="E636" s="90"/>
    </row>
    <row r="637" spans="1:5" s="39" customFormat="1">
      <c r="A637" s="92" t="s">
        <v>464</v>
      </c>
      <c r="B637" s="93"/>
      <c r="C637" s="41" t="s">
        <v>10</v>
      </c>
      <c r="D637" s="14">
        <v>8</v>
      </c>
      <c r="E637" s="90"/>
    </row>
    <row r="638" spans="1:5" s="39" customFormat="1">
      <c r="A638" s="94" t="s">
        <v>465</v>
      </c>
      <c r="B638" s="95"/>
      <c r="C638" s="41" t="s">
        <v>10</v>
      </c>
      <c r="D638" s="14">
        <v>261</v>
      </c>
      <c r="E638" s="90"/>
    </row>
    <row r="639" spans="1:5" s="39" customFormat="1" ht="20.25">
      <c r="A639" s="98" t="s">
        <v>283</v>
      </c>
      <c r="B639" s="99"/>
      <c r="C639" s="100"/>
      <c r="D639" s="14"/>
      <c r="E639" s="90"/>
    </row>
    <row r="640" spans="1:5" s="39" customFormat="1" ht="37.5" customHeight="1">
      <c r="A640" s="118" t="s">
        <v>608</v>
      </c>
      <c r="B640" s="118"/>
      <c r="C640" s="41" t="s">
        <v>10</v>
      </c>
      <c r="D640" s="14">
        <v>1</v>
      </c>
      <c r="E640" s="90"/>
    </row>
    <row r="641" spans="1:5" s="39" customFormat="1" ht="41.25" customHeight="1">
      <c r="A641" s="184" t="s">
        <v>609</v>
      </c>
      <c r="B641" s="185"/>
      <c r="C641" s="41" t="s">
        <v>571</v>
      </c>
      <c r="D641" s="14">
        <v>19273</v>
      </c>
      <c r="E641" s="90"/>
    </row>
    <row r="642" spans="1:5" s="39" customFormat="1">
      <c r="A642" s="105" t="s">
        <v>610</v>
      </c>
      <c r="B642" s="107"/>
      <c r="C642" s="41" t="s">
        <v>571</v>
      </c>
      <c r="D642" s="14">
        <v>63</v>
      </c>
      <c r="E642" s="90"/>
    </row>
    <row r="643" spans="1:5" s="39" customFormat="1">
      <c r="A643" s="118" t="s">
        <v>611</v>
      </c>
      <c r="B643" s="118"/>
      <c r="C643" s="41" t="s">
        <v>571</v>
      </c>
      <c r="D643" s="14">
        <v>8251</v>
      </c>
      <c r="E643" s="90"/>
    </row>
    <row r="644" spans="1:5" s="39" customFormat="1">
      <c r="A644" s="105" t="s">
        <v>612</v>
      </c>
      <c r="B644" s="107"/>
      <c r="C644" s="41"/>
      <c r="D644" s="14"/>
      <c r="E644" s="90"/>
    </row>
    <row r="645" spans="1:5" s="39" customFormat="1">
      <c r="A645" s="105" t="s">
        <v>613</v>
      </c>
      <c r="B645" s="107"/>
      <c r="C645" s="41" t="s">
        <v>571</v>
      </c>
      <c r="D645" s="14">
        <v>1942</v>
      </c>
      <c r="E645" s="90"/>
    </row>
    <row r="646" spans="1:5" s="39" customFormat="1">
      <c r="A646" s="105" t="s">
        <v>614</v>
      </c>
      <c r="B646" s="107"/>
      <c r="C646" s="41" t="s">
        <v>571</v>
      </c>
      <c r="D646" s="14">
        <v>721</v>
      </c>
      <c r="E646" s="90"/>
    </row>
    <row r="647" spans="1:5" s="39" customFormat="1" ht="30" customHeight="1">
      <c r="A647" s="105" t="s">
        <v>615</v>
      </c>
      <c r="B647" s="107"/>
      <c r="C647" s="41" t="s">
        <v>571</v>
      </c>
      <c r="D647" s="14">
        <v>0</v>
      </c>
      <c r="E647" s="90"/>
    </row>
    <row r="648" spans="1:5" s="39" customFormat="1" ht="33" customHeight="1">
      <c r="A648" s="118" t="s">
        <v>616</v>
      </c>
      <c r="B648" s="118"/>
      <c r="C648" s="41" t="s">
        <v>571</v>
      </c>
      <c r="D648" s="14">
        <v>623</v>
      </c>
      <c r="E648" s="90"/>
    </row>
    <row r="649" spans="1:5" s="39" customFormat="1" ht="31.5" customHeight="1">
      <c r="A649" s="118" t="s">
        <v>617</v>
      </c>
      <c r="B649" s="118"/>
      <c r="C649" s="41" t="s">
        <v>571</v>
      </c>
      <c r="D649" s="14"/>
      <c r="E649" s="90"/>
    </row>
    <row r="650" spans="1:5" s="39" customFormat="1">
      <c r="A650" s="118" t="s">
        <v>618</v>
      </c>
      <c r="B650" s="118"/>
      <c r="C650" s="41" t="s">
        <v>10</v>
      </c>
      <c r="D650" s="14">
        <v>1</v>
      </c>
      <c r="E650" s="90"/>
    </row>
    <row r="651" spans="1:5" s="39" customFormat="1" ht="36" customHeight="1">
      <c r="A651" s="118" t="s">
        <v>619</v>
      </c>
      <c r="B651" s="118"/>
      <c r="C651" s="41" t="s">
        <v>571</v>
      </c>
      <c r="D651" s="14">
        <v>45</v>
      </c>
      <c r="E651" s="90"/>
    </row>
    <row r="652" spans="1:5" ht="20.25">
      <c r="A652" s="156" t="s">
        <v>466</v>
      </c>
      <c r="B652" s="157"/>
      <c r="C652" s="158"/>
      <c r="D652" s="14"/>
    </row>
    <row r="653" spans="1:5">
      <c r="A653" s="138" t="s">
        <v>467</v>
      </c>
      <c r="B653" s="138"/>
      <c r="C653" s="13"/>
      <c r="D653" s="14"/>
      <c r="E653" s="91"/>
    </row>
    <row r="654" spans="1:5">
      <c r="A654" s="191" t="s">
        <v>468</v>
      </c>
      <c r="B654" s="192"/>
      <c r="C654" s="13" t="s">
        <v>32</v>
      </c>
      <c r="D654" s="14">
        <v>0</v>
      </c>
      <c r="E654" s="91"/>
    </row>
    <row r="655" spans="1:5">
      <c r="A655" s="191" t="str">
        <f>LOWER("ПЕСОК")</f>
        <v>песок</v>
      </c>
      <c r="B655" s="192"/>
      <c r="C655" s="13" t="s">
        <v>32</v>
      </c>
      <c r="D655" s="14">
        <v>17.399999999999999</v>
      </c>
      <c r="E655" s="91"/>
    </row>
    <row r="656" spans="1:5">
      <c r="A656" s="191" t="str">
        <f>LOWER("ГЛИНА")</f>
        <v>глина</v>
      </c>
      <c r="B656" s="192"/>
      <c r="C656" s="13" t="s">
        <v>32</v>
      </c>
      <c r="D656" s="14">
        <v>0</v>
      </c>
      <c r="E656" s="91"/>
    </row>
    <row r="657" spans="1:7">
      <c r="A657" s="191" t="str">
        <f>LOWER("ТОРФ")</f>
        <v>торф</v>
      </c>
      <c r="B657" s="192"/>
      <c r="C657" s="13" t="s">
        <v>33</v>
      </c>
      <c r="D657" s="14">
        <v>0</v>
      </c>
      <c r="E657" s="91"/>
    </row>
    <row r="658" spans="1:7">
      <c r="A658" s="191" t="str">
        <f>LOWER("НЕФТЬ")</f>
        <v>нефть</v>
      </c>
      <c r="B658" s="192"/>
      <c r="C658" s="13" t="s">
        <v>32</v>
      </c>
      <c r="D658" s="30">
        <v>8818</v>
      </c>
      <c r="E658" s="91"/>
    </row>
    <row r="659" spans="1:7">
      <c r="A659" s="191" t="str">
        <f>LOWER("ГАЗ")</f>
        <v>газ</v>
      </c>
      <c r="B659" s="192"/>
      <c r="C659" s="13" t="s">
        <v>34</v>
      </c>
      <c r="D659" s="14">
        <v>3222</v>
      </c>
      <c r="E659" s="91"/>
    </row>
    <row r="660" spans="1:7">
      <c r="A660" s="191" t="str">
        <f>LOWER("ПРОЧЕЕ  конденсат")</f>
        <v>прочее  конденсат</v>
      </c>
      <c r="B660" s="192"/>
      <c r="C660" s="13" t="s">
        <v>33</v>
      </c>
      <c r="D660" s="14">
        <v>271</v>
      </c>
      <c r="E660" s="91"/>
    </row>
    <row r="661" spans="1:7" ht="20.25" customHeight="1">
      <c r="A661" s="138" t="s">
        <v>469</v>
      </c>
      <c r="B661" s="138"/>
      <c r="C661" s="54"/>
      <c r="D661" s="17"/>
      <c r="E661" s="91"/>
    </row>
    <row r="662" spans="1:7" ht="15.75">
      <c r="A662" s="191" t="s">
        <v>470</v>
      </c>
      <c r="B662" s="192"/>
      <c r="C662" s="13" t="s">
        <v>33</v>
      </c>
      <c r="D662" s="83">
        <v>2.0500000000000001E-2</v>
      </c>
      <c r="E662" s="91"/>
    </row>
    <row r="663" spans="1:7" ht="15.75">
      <c r="A663" s="191" t="s">
        <v>471</v>
      </c>
      <c r="B663" s="192"/>
      <c r="C663" s="13" t="s">
        <v>33</v>
      </c>
      <c r="D663" s="84">
        <v>1.0409999999999999</v>
      </c>
      <c r="E663" s="91"/>
    </row>
    <row r="664" spans="1:7" ht="15.75">
      <c r="A664" s="191" t="s">
        <v>472</v>
      </c>
      <c r="B664" s="192"/>
      <c r="C664" s="13" t="s">
        <v>32</v>
      </c>
      <c r="D664" s="84">
        <v>0.60199999999999998</v>
      </c>
      <c r="E664" s="91"/>
    </row>
    <row r="665" spans="1:7" ht="15.75">
      <c r="A665" s="191" t="s">
        <v>473</v>
      </c>
      <c r="B665" s="192"/>
      <c r="C665" s="13"/>
      <c r="D665" s="77">
        <v>0</v>
      </c>
      <c r="E665" s="91"/>
    </row>
    <row r="666" spans="1:7" ht="15.75">
      <c r="A666" s="191" t="s">
        <v>474</v>
      </c>
      <c r="B666" s="192"/>
      <c r="C666" s="13" t="s">
        <v>11</v>
      </c>
      <c r="D666" s="77">
        <v>564257</v>
      </c>
      <c r="E666" s="91"/>
    </row>
    <row r="667" spans="1:7" ht="15.75">
      <c r="A667" s="191" t="s">
        <v>475</v>
      </c>
      <c r="B667" s="192"/>
      <c r="C667" s="13" t="s">
        <v>11</v>
      </c>
      <c r="D667" s="77">
        <v>16454692</v>
      </c>
      <c r="E667" s="91"/>
      <c r="G667" s="5"/>
    </row>
    <row r="668" spans="1:7">
      <c r="A668" s="138" t="s">
        <v>476</v>
      </c>
      <c r="B668" s="138"/>
      <c r="C668" s="13"/>
      <c r="D668" s="17"/>
      <c r="E668" s="91"/>
    </row>
    <row r="669" spans="1:7" ht="15.75">
      <c r="A669" s="191" t="s">
        <v>477</v>
      </c>
      <c r="B669" s="192"/>
      <c r="C669" s="13" t="s">
        <v>32</v>
      </c>
      <c r="D669" s="213">
        <v>298.17700000000002</v>
      </c>
      <c r="E669" s="91"/>
    </row>
    <row r="670" spans="1:7" ht="15.75">
      <c r="A670" s="191" t="s">
        <v>478</v>
      </c>
      <c r="B670" s="192"/>
      <c r="C670" s="13" t="s">
        <v>32</v>
      </c>
      <c r="D670" s="222">
        <v>18558.900000000001</v>
      </c>
      <c r="E670" s="91"/>
    </row>
    <row r="671" spans="1:7" ht="15.75">
      <c r="A671" s="191" t="s">
        <v>479</v>
      </c>
      <c r="B671" s="192"/>
      <c r="C671" s="13" t="s">
        <v>643</v>
      </c>
      <c r="D671" s="213">
        <v>78.540000000000006</v>
      </c>
      <c r="E671" s="91"/>
    </row>
    <row r="672" spans="1:7" ht="59.25" customHeight="1">
      <c r="A672" s="191" t="s">
        <v>480</v>
      </c>
      <c r="B672" s="192"/>
      <c r="C672" s="13" t="s">
        <v>35</v>
      </c>
      <c r="D672" s="213" t="s">
        <v>699</v>
      </c>
      <c r="E672" s="91"/>
    </row>
    <row r="673" spans="1:5" ht="20.25">
      <c r="A673" s="139" t="s">
        <v>481</v>
      </c>
      <c r="B673" s="140"/>
      <c r="C673" s="141"/>
      <c r="D673" s="14"/>
      <c r="E673" s="91"/>
    </row>
    <row r="674" spans="1:5">
      <c r="A674" s="138" t="s">
        <v>482</v>
      </c>
      <c r="B674" s="138"/>
      <c r="C674" s="13"/>
      <c r="D674" s="14"/>
      <c r="E674" s="91"/>
    </row>
    <row r="675" spans="1:5">
      <c r="A675" s="131" t="s">
        <v>483</v>
      </c>
      <c r="B675" s="132"/>
      <c r="C675" s="13" t="s">
        <v>10</v>
      </c>
      <c r="D675" s="14">
        <v>300</v>
      </c>
      <c r="E675" s="91"/>
    </row>
    <row r="676" spans="1:5">
      <c r="A676" s="191" t="s">
        <v>484</v>
      </c>
      <c r="B676" s="192"/>
      <c r="C676" s="13" t="s">
        <v>10</v>
      </c>
      <c r="D676" s="17">
        <v>40</v>
      </c>
      <c r="E676" s="91"/>
    </row>
    <row r="677" spans="1:5" ht="17.25" customHeight="1">
      <c r="A677" s="191" t="s">
        <v>485</v>
      </c>
      <c r="B677" s="192"/>
      <c r="C677" s="13" t="s">
        <v>10</v>
      </c>
      <c r="D677" s="14">
        <v>17</v>
      </c>
      <c r="E677" s="91"/>
    </row>
    <row r="678" spans="1:5" ht="20.25" customHeight="1">
      <c r="A678" s="191" t="s">
        <v>486</v>
      </c>
      <c r="B678" s="192"/>
      <c r="C678" s="13" t="s">
        <v>10</v>
      </c>
      <c r="D678" s="14">
        <v>20</v>
      </c>
      <c r="E678" s="91"/>
    </row>
    <row r="679" spans="1:5" ht="30.75" customHeight="1">
      <c r="A679" s="191" t="s">
        <v>487</v>
      </c>
      <c r="B679" s="192"/>
      <c r="C679" s="13" t="s">
        <v>10</v>
      </c>
      <c r="D679" s="14">
        <v>88</v>
      </c>
      <c r="E679" s="91"/>
    </row>
    <row r="680" spans="1:5">
      <c r="A680" s="191" t="s">
        <v>488</v>
      </c>
      <c r="B680" s="192"/>
      <c r="C680" s="13" t="s">
        <v>10</v>
      </c>
      <c r="D680" s="14">
        <v>8</v>
      </c>
      <c r="E680" s="91"/>
    </row>
    <row r="681" spans="1:5">
      <c r="A681" s="138" t="s">
        <v>501</v>
      </c>
      <c r="B681" s="138"/>
      <c r="C681" s="13"/>
      <c r="D681" s="14"/>
      <c r="E681" s="91"/>
    </row>
    <row r="682" spans="1:5">
      <c r="A682" s="191" t="s">
        <v>489</v>
      </c>
      <c r="B682" s="192"/>
      <c r="C682" s="13" t="s">
        <v>10</v>
      </c>
      <c r="D682" s="14">
        <v>225</v>
      </c>
      <c r="E682" s="91"/>
    </row>
    <row r="683" spans="1:5">
      <c r="A683" s="191" t="s">
        <v>490</v>
      </c>
      <c r="B683" s="192"/>
      <c r="C683" s="13" t="s">
        <v>571</v>
      </c>
      <c r="D683" s="14">
        <v>4</v>
      </c>
      <c r="E683" s="91"/>
    </row>
    <row r="684" spans="1:5">
      <c r="A684" s="191" t="s">
        <v>491</v>
      </c>
      <c r="B684" s="192"/>
      <c r="C684" s="13" t="s">
        <v>571</v>
      </c>
      <c r="D684" s="14">
        <v>15</v>
      </c>
      <c r="E684" s="91"/>
    </row>
    <row r="685" spans="1:5">
      <c r="A685" s="191" t="s">
        <v>492</v>
      </c>
      <c r="B685" s="192"/>
      <c r="C685" s="13" t="s">
        <v>10</v>
      </c>
      <c r="D685" s="14">
        <v>1</v>
      </c>
      <c r="E685" s="91"/>
    </row>
    <row r="686" spans="1:5">
      <c r="A686" s="191" t="s">
        <v>493</v>
      </c>
      <c r="B686" s="192"/>
      <c r="C686" s="13" t="s">
        <v>571</v>
      </c>
      <c r="D686" s="14">
        <v>0</v>
      </c>
      <c r="E686" s="91"/>
    </row>
    <row r="687" spans="1:5">
      <c r="A687" s="191" t="s">
        <v>494</v>
      </c>
      <c r="B687" s="192"/>
      <c r="C687" s="13" t="s">
        <v>571</v>
      </c>
      <c r="D687" s="14">
        <v>1</v>
      </c>
      <c r="E687" s="91"/>
    </row>
    <row r="688" spans="1:5">
      <c r="A688" s="138" t="s">
        <v>502</v>
      </c>
      <c r="B688" s="138"/>
      <c r="C688" s="13" t="s">
        <v>571</v>
      </c>
      <c r="D688" s="14">
        <v>39</v>
      </c>
      <c r="E688" s="91"/>
    </row>
    <row r="689" spans="1:5">
      <c r="A689" s="138" t="s">
        <v>503</v>
      </c>
      <c r="B689" s="138"/>
      <c r="C689" s="13" t="s">
        <v>571</v>
      </c>
      <c r="D689" s="14">
        <v>39</v>
      </c>
      <c r="E689" s="91"/>
    </row>
    <row r="690" spans="1:5" ht="33" customHeight="1">
      <c r="A690" s="138" t="s">
        <v>504</v>
      </c>
      <c r="B690" s="138"/>
      <c r="C690" s="13" t="s">
        <v>36</v>
      </c>
      <c r="D690" s="14">
        <v>0</v>
      </c>
      <c r="E690" s="91"/>
    </row>
    <row r="691" spans="1:5">
      <c r="A691" s="138" t="s">
        <v>505</v>
      </c>
      <c r="B691" s="138"/>
      <c r="C691" s="13"/>
      <c r="D691" s="14"/>
      <c r="E691" s="91"/>
    </row>
    <row r="692" spans="1:5" ht="37.5">
      <c r="A692" s="146"/>
      <c r="B692" s="18" t="s">
        <v>495</v>
      </c>
      <c r="C692" s="13"/>
      <c r="D692" s="28" t="s">
        <v>677</v>
      </c>
      <c r="E692" s="91"/>
    </row>
    <row r="693" spans="1:5">
      <c r="A693" s="146"/>
      <c r="B693" s="18" t="s">
        <v>496</v>
      </c>
      <c r="C693" s="13" t="s">
        <v>11</v>
      </c>
      <c r="D693" s="14">
        <v>400</v>
      </c>
      <c r="E693" s="91"/>
    </row>
    <row r="694" spans="1:5" ht="37.5" customHeight="1">
      <c r="A694" s="138" t="s">
        <v>506</v>
      </c>
      <c r="B694" s="138"/>
      <c r="C694" s="13"/>
      <c r="D694" s="14"/>
      <c r="E694" s="91"/>
    </row>
    <row r="695" spans="1:5">
      <c r="A695" s="191" t="s">
        <v>497</v>
      </c>
      <c r="B695" s="192"/>
      <c r="C695" s="13" t="s">
        <v>571</v>
      </c>
      <c r="D695" s="14">
        <v>28</v>
      </c>
      <c r="E695" s="91"/>
    </row>
    <row r="696" spans="1:5">
      <c r="A696" s="191" t="s">
        <v>498</v>
      </c>
      <c r="B696" s="192"/>
      <c r="C696" s="13" t="s">
        <v>571</v>
      </c>
      <c r="D696" s="14">
        <v>19</v>
      </c>
      <c r="E696" s="91"/>
    </row>
    <row r="697" spans="1:5">
      <c r="A697" s="193" t="s">
        <v>499</v>
      </c>
      <c r="B697" s="194"/>
      <c r="C697" s="13" t="s">
        <v>10</v>
      </c>
      <c r="D697" s="14">
        <v>1</v>
      </c>
      <c r="E697" s="91"/>
    </row>
    <row r="698" spans="1:5" ht="37.5" customHeight="1">
      <c r="A698" s="138" t="s">
        <v>507</v>
      </c>
      <c r="B698" s="138"/>
      <c r="C698" s="13"/>
      <c r="D698" s="28" t="s">
        <v>678</v>
      </c>
      <c r="E698" s="91"/>
    </row>
    <row r="699" spans="1:5">
      <c r="A699" s="138" t="s">
        <v>500</v>
      </c>
      <c r="B699" s="138"/>
      <c r="C699" s="13"/>
      <c r="D699" s="14"/>
      <c r="E699" s="91"/>
    </row>
    <row r="700" spans="1:5">
      <c r="A700" s="138" t="s">
        <v>508</v>
      </c>
      <c r="B700" s="138"/>
      <c r="C700" s="13" t="s">
        <v>10</v>
      </c>
      <c r="D700" s="14">
        <v>21</v>
      </c>
      <c r="E700" s="91"/>
    </row>
    <row r="701" spans="1:5">
      <c r="A701" s="191" t="s">
        <v>509</v>
      </c>
      <c r="B701" s="192"/>
      <c r="C701" s="13" t="s">
        <v>10</v>
      </c>
      <c r="D701" s="14">
        <v>1</v>
      </c>
      <c r="E701" s="91"/>
    </row>
    <row r="702" spans="1:5">
      <c r="A702" s="191" t="s">
        <v>510</v>
      </c>
      <c r="B702" s="192"/>
      <c r="C702" s="13" t="s">
        <v>10</v>
      </c>
      <c r="D702" s="14">
        <v>10</v>
      </c>
      <c r="E702" s="91"/>
    </row>
    <row r="703" spans="1:5">
      <c r="A703" s="191" t="s">
        <v>511</v>
      </c>
      <c r="B703" s="192"/>
      <c r="C703" s="13" t="s">
        <v>10</v>
      </c>
      <c r="D703" s="14">
        <v>2</v>
      </c>
      <c r="E703" s="91"/>
    </row>
    <row r="704" spans="1:5">
      <c r="A704" s="191" t="s">
        <v>512</v>
      </c>
      <c r="B704" s="192"/>
      <c r="C704" s="13" t="s">
        <v>10</v>
      </c>
      <c r="D704" s="14">
        <v>3</v>
      </c>
      <c r="E704" s="91"/>
    </row>
    <row r="705" spans="1:5">
      <c r="A705" s="191" t="s">
        <v>513</v>
      </c>
      <c r="B705" s="192"/>
      <c r="C705" s="13" t="s">
        <v>10</v>
      </c>
      <c r="D705" s="14">
        <v>5</v>
      </c>
      <c r="E705" s="91"/>
    </row>
    <row r="706" spans="1:5" ht="33" customHeight="1">
      <c r="A706" s="138" t="s">
        <v>514</v>
      </c>
      <c r="B706" s="138"/>
      <c r="C706" s="13" t="s">
        <v>571</v>
      </c>
      <c r="D706" s="14"/>
      <c r="E706" s="91"/>
    </row>
    <row r="707" spans="1:5">
      <c r="A707" s="191" t="s">
        <v>509</v>
      </c>
      <c r="B707" s="192"/>
      <c r="C707" s="13" t="s">
        <v>571</v>
      </c>
      <c r="D707" s="14">
        <v>42</v>
      </c>
      <c r="E707" s="91"/>
    </row>
    <row r="708" spans="1:5">
      <c r="A708" s="191" t="s">
        <v>510</v>
      </c>
      <c r="B708" s="192"/>
      <c r="C708" s="13" t="s">
        <v>571</v>
      </c>
      <c r="D708" s="14">
        <v>69</v>
      </c>
      <c r="E708" s="91"/>
    </row>
    <row r="709" spans="1:5">
      <c r="A709" s="191" t="s">
        <v>511</v>
      </c>
      <c r="B709" s="192"/>
      <c r="C709" s="13" t="s">
        <v>571</v>
      </c>
      <c r="D709" s="14"/>
      <c r="E709" s="91"/>
    </row>
    <row r="710" spans="1:5">
      <c r="A710" s="191" t="s">
        <v>512</v>
      </c>
      <c r="B710" s="192"/>
      <c r="C710" s="13" t="s">
        <v>571</v>
      </c>
      <c r="D710" s="14"/>
      <c r="E710" s="91"/>
    </row>
    <row r="711" spans="1:5">
      <c r="A711" s="191" t="s">
        <v>513</v>
      </c>
      <c r="B711" s="192"/>
      <c r="C711" s="13" t="s">
        <v>571</v>
      </c>
      <c r="D711" s="14">
        <v>25</v>
      </c>
      <c r="E711" s="91"/>
    </row>
    <row r="712" spans="1:5">
      <c r="A712" s="138" t="s">
        <v>515</v>
      </c>
      <c r="B712" s="138"/>
      <c r="C712" s="13" t="s">
        <v>571</v>
      </c>
      <c r="D712" s="14"/>
      <c r="E712" s="91"/>
    </row>
    <row r="713" spans="1:5">
      <c r="A713" s="191" t="s">
        <v>509</v>
      </c>
      <c r="B713" s="192"/>
      <c r="C713" s="13" t="s">
        <v>571</v>
      </c>
      <c r="D713" s="14">
        <v>4</v>
      </c>
      <c r="E713" s="91"/>
    </row>
    <row r="714" spans="1:5">
      <c r="A714" s="191" t="s">
        <v>510</v>
      </c>
      <c r="B714" s="192"/>
      <c r="C714" s="13" t="s">
        <v>571</v>
      </c>
      <c r="D714" s="14">
        <v>13</v>
      </c>
      <c r="E714" s="91"/>
    </row>
    <row r="715" spans="1:5">
      <c r="A715" s="191" t="s">
        <v>511</v>
      </c>
      <c r="B715" s="192"/>
      <c r="C715" s="13" t="s">
        <v>571</v>
      </c>
      <c r="D715" s="14"/>
      <c r="E715" s="91"/>
    </row>
    <row r="716" spans="1:5">
      <c r="A716" s="191" t="s">
        <v>512</v>
      </c>
      <c r="B716" s="192"/>
      <c r="C716" s="13" t="s">
        <v>571</v>
      </c>
      <c r="D716" s="14"/>
      <c r="E716" s="91"/>
    </row>
    <row r="717" spans="1:5">
      <c r="A717" s="191" t="s">
        <v>513</v>
      </c>
      <c r="B717" s="192"/>
      <c r="C717" s="13" t="s">
        <v>571</v>
      </c>
      <c r="D717" s="14">
        <v>4</v>
      </c>
      <c r="E717" s="91"/>
    </row>
    <row r="718" spans="1:5" ht="31.5" customHeight="1">
      <c r="A718" s="138" t="s">
        <v>516</v>
      </c>
      <c r="B718" s="138"/>
      <c r="C718" s="13" t="s">
        <v>562</v>
      </c>
      <c r="D718" s="14"/>
      <c r="E718" s="91"/>
    </row>
    <row r="719" spans="1:5">
      <c r="A719" s="191" t="s">
        <v>509</v>
      </c>
      <c r="B719" s="192"/>
      <c r="C719" s="13" t="s">
        <v>562</v>
      </c>
      <c r="D719" s="14">
        <v>100</v>
      </c>
      <c r="E719" s="91"/>
    </row>
    <row r="720" spans="1:5">
      <c r="A720" s="191" t="s">
        <v>510</v>
      </c>
      <c r="B720" s="192"/>
      <c r="C720" s="13" t="s">
        <v>562</v>
      </c>
      <c r="D720" s="14">
        <v>100</v>
      </c>
      <c r="E720" s="91"/>
    </row>
    <row r="721" spans="1:5">
      <c r="A721" s="191" t="s">
        <v>511</v>
      </c>
      <c r="B721" s="192"/>
      <c r="C721" s="13" t="s">
        <v>562</v>
      </c>
      <c r="D721" s="14">
        <v>100</v>
      </c>
      <c r="E721" s="91"/>
    </row>
    <row r="722" spans="1:5">
      <c r="A722" s="191" t="s">
        <v>512</v>
      </c>
      <c r="B722" s="192"/>
      <c r="C722" s="13" t="s">
        <v>562</v>
      </c>
      <c r="D722" s="14">
        <v>100</v>
      </c>
      <c r="E722" s="91"/>
    </row>
    <row r="723" spans="1:5">
      <c r="A723" s="191" t="s">
        <v>513</v>
      </c>
      <c r="B723" s="192"/>
      <c r="C723" s="13" t="s">
        <v>562</v>
      </c>
      <c r="D723" s="14">
        <v>100</v>
      </c>
      <c r="E723" s="91"/>
    </row>
    <row r="724" spans="1:5">
      <c r="A724" s="138" t="s">
        <v>517</v>
      </c>
      <c r="B724" s="138"/>
      <c r="C724" s="13" t="s">
        <v>10</v>
      </c>
      <c r="D724" s="14"/>
      <c r="E724" s="91"/>
    </row>
    <row r="725" spans="1:5">
      <c r="A725" s="191" t="s">
        <v>509</v>
      </c>
      <c r="B725" s="192"/>
      <c r="C725" s="13" t="s">
        <v>10</v>
      </c>
      <c r="D725" s="14">
        <v>8</v>
      </c>
      <c r="E725" s="91"/>
    </row>
    <row r="726" spans="1:5">
      <c r="A726" s="191" t="s">
        <v>510</v>
      </c>
      <c r="B726" s="192"/>
      <c r="C726" s="13" t="s">
        <v>10</v>
      </c>
      <c r="D726" s="14">
        <v>14</v>
      </c>
      <c r="E726" s="91"/>
    </row>
    <row r="727" spans="1:5">
      <c r="A727" s="191" t="s">
        <v>511</v>
      </c>
      <c r="B727" s="192"/>
      <c r="C727" s="13" t="s">
        <v>10</v>
      </c>
      <c r="D727" s="14"/>
      <c r="E727" s="91"/>
    </row>
    <row r="728" spans="1:5">
      <c r="A728" s="191" t="s">
        <v>512</v>
      </c>
      <c r="B728" s="192"/>
      <c r="C728" s="13" t="s">
        <v>10</v>
      </c>
      <c r="D728" s="14"/>
      <c r="E728" s="91"/>
    </row>
    <row r="729" spans="1:5">
      <c r="A729" s="191" t="s">
        <v>513</v>
      </c>
      <c r="B729" s="192"/>
      <c r="C729" s="13" t="s">
        <v>10</v>
      </c>
      <c r="D729" s="14">
        <v>5</v>
      </c>
      <c r="E729" s="91"/>
    </row>
    <row r="730" spans="1:5">
      <c r="A730" s="138" t="s">
        <v>518</v>
      </c>
      <c r="B730" s="138"/>
      <c r="C730" s="13" t="s">
        <v>10</v>
      </c>
      <c r="D730" s="14">
        <v>34</v>
      </c>
      <c r="E730" s="91"/>
    </row>
    <row r="731" spans="1:5">
      <c r="A731" s="138" t="s">
        <v>519</v>
      </c>
      <c r="B731" s="138"/>
      <c r="C731" s="13" t="s">
        <v>11</v>
      </c>
      <c r="D731" s="30">
        <v>879561</v>
      </c>
      <c r="E731" s="91"/>
    </row>
    <row r="732" spans="1:5">
      <c r="A732" s="138" t="s">
        <v>520</v>
      </c>
      <c r="B732" s="138"/>
      <c r="C732" s="13" t="s">
        <v>571</v>
      </c>
      <c r="D732" s="14">
        <v>4</v>
      </c>
      <c r="E732" s="91"/>
    </row>
    <row r="733" spans="1:5">
      <c r="A733" s="13"/>
      <c r="B733" s="18" t="s">
        <v>521</v>
      </c>
      <c r="C733" s="13" t="s">
        <v>571</v>
      </c>
      <c r="D733" s="14"/>
      <c r="E733" s="91"/>
    </row>
    <row r="734" spans="1:5" ht="20.25">
      <c r="A734" s="139" t="s">
        <v>522</v>
      </c>
      <c r="B734" s="140"/>
      <c r="C734" s="141"/>
      <c r="D734" s="14"/>
      <c r="E734" s="91"/>
    </row>
    <row r="735" spans="1:5">
      <c r="A735" s="138" t="s">
        <v>523</v>
      </c>
      <c r="B735" s="138"/>
      <c r="C735" s="13"/>
      <c r="D735" s="14"/>
      <c r="E735" s="91"/>
    </row>
    <row r="736" spans="1:5">
      <c r="A736" s="118" t="s">
        <v>529</v>
      </c>
      <c r="B736" s="118"/>
      <c r="C736" s="41"/>
      <c r="D736" s="17">
        <f>D737+D738+D739+D740</f>
        <v>586</v>
      </c>
      <c r="E736" s="91"/>
    </row>
    <row r="737" spans="1:5">
      <c r="A737" s="92" t="s">
        <v>524</v>
      </c>
      <c r="B737" s="107"/>
      <c r="C737" s="41" t="s">
        <v>10</v>
      </c>
      <c r="D737" s="223">
        <v>491</v>
      </c>
      <c r="E737" s="91"/>
    </row>
    <row r="738" spans="1:5">
      <c r="A738" s="92" t="s">
        <v>525</v>
      </c>
      <c r="B738" s="107"/>
      <c r="C738" s="41" t="s">
        <v>10</v>
      </c>
      <c r="D738" s="223">
        <v>41</v>
      </c>
      <c r="E738" s="91"/>
    </row>
    <row r="739" spans="1:5">
      <c r="A739" s="92" t="s">
        <v>526</v>
      </c>
      <c r="B739" s="107"/>
      <c r="C739" s="41" t="s">
        <v>10</v>
      </c>
      <c r="D739" s="223">
        <v>53</v>
      </c>
      <c r="E739" s="91"/>
    </row>
    <row r="740" spans="1:5">
      <c r="A740" s="92" t="s">
        <v>527</v>
      </c>
      <c r="B740" s="107"/>
      <c r="C740" s="41" t="s">
        <v>10</v>
      </c>
      <c r="D740" s="223">
        <v>1</v>
      </c>
      <c r="E740" s="91"/>
    </row>
    <row r="741" spans="1:5" ht="84" customHeight="1">
      <c r="A741" s="199" t="s">
        <v>528</v>
      </c>
      <c r="B741" s="200"/>
      <c r="C741" s="88" t="s">
        <v>10</v>
      </c>
      <c r="D741" s="31" t="s">
        <v>701</v>
      </c>
      <c r="E741" s="91"/>
    </row>
    <row r="742" spans="1:5">
      <c r="A742" s="118" t="s">
        <v>530</v>
      </c>
      <c r="B742" s="118"/>
      <c r="C742" s="41"/>
      <c r="D742" s="14">
        <f>D743+D744+D745+D746</f>
        <v>465417.10000000003</v>
      </c>
      <c r="E742" s="91"/>
    </row>
    <row r="743" spans="1:5" ht="15.75" customHeight="1">
      <c r="A743" s="92" t="s">
        <v>531</v>
      </c>
      <c r="B743" s="107"/>
      <c r="C743" s="41" t="s">
        <v>11</v>
      </c>
      <c r="D743" s="14">
        <f>D737*2.1</f>
        <v>1031.1000000000001</v>
      </c>
      <c r="E743" s="91"/>
    </row>
    <row r="744" spans="1:5">
      <c r="A744" s="92" t="s">
        <v>525</v>
      </c>
      <c r="B744" s="107"/>
      <c r="C744" s="41" t="s">
        <v>11</v>
      </c>
      <c r="D744" s="14">
        <f>D738*2.1*1000</f>
        <v>86100.000000000015</v>
      </c>
      <c r="E744" s="91"/>
    </row>
    <row r="745" spans="1:5">
      <c r="A745" s="92" t="s">
        <v>526</v>
      </c>
      <c r="B745" s="107"/>
      <c r="C745" s="41" t="s">
        <v>11</v>
      </c>
      <c r="D745" s="14">
        <f>6.5*D739*1000</f>
        <v>344500</v>
      </c>
      <c r="E745" s="91"/>
    </row>
    <row r="746" spans="1:5">
      <c r="A746" s="92" t="s">
        <v>527</v>
      </c>
      <c r="B746" s="107"/>
      <c r="C746" s="41" t="s">
        <v>11</v>
      </c>
      <c r="D746" s="14">
        <v>33786</v>
      </c>
      <c r="E746" s="91"/>
    </row>
    <row r="747" spans="1:5" ht="89.25" customHeight="1">
      <c r="A747" s="197" t="s">
        <v>532</v>
      </c>
      <c r="B747" s="198"/>
      <c r="C747" s="89" t="s">
        <v>11</v>
      </c>
      <c r="D747" s="31" t="s">
        <v>702</v>
      </c>
      <c r="E747" s="91"/>
    </row>
    <row r="748" spans="1:5">
      <c r="A748" s="118" t="s">
        <v>533</v>
      </c>
      <c r="B748" s="118"/>
      <c r="C748" s="41"/>
      <c r="D748" s="14">
        <f>D749+D750+D751+D752</f>
        <v>1.3590000000000002</v>
      </c>
      <c r="E748" s="91"/>
    </row>
    <row r="749" spans="1:5">
      <c r="A749" s="92" t="s">
        <v>524</v>
      </c>
      <c r="B749" s="107"/>
      <c r="C749" s="41" t="s">
        <v>579</v>
      </c>
      <c r="D749" s="223">
        <f>D737*2/1000</f>
        <v>0.98199999999999998</v>
      </c>
      <c r="E749" s="91"/>
    </row>
    <row r="750" spans="1:5">
      <c r="A750" s="92" t="s">
        <v>525</v>
      </c>
      <c r="B750" s="107"/>
      <c r="C750" s="41" t="s">
        <v>579</v>
      </c>
      <c r="D750" s="223">
        <f>70/1000</f>
        <v>7.0000000000000007E-2</v>
      </c>
      <c r="E750" s="91"/>
    </row>
    <row r="751" spans="1:5">
      <c r="A751" s="92" t="s">
        <v>526</v>
      </c>
      <c r="B751" s="107"/>
      <c r="C751" s="41" t="s">
        <v>579</v>
      </c>
      <c r="D751" s="223">
        <f>207/1000</f>
        <v>0.20699999999999999</v>
      </c>
      <c r="E751" s="91"/>
    </row>
    <row r="752" spans="1:5">
      <c r="A752" s="92" t="s">
        <v>527</v>
      </c>
      <c r="B752" s="107"/>
      <c r="C752" s="41" t="s">
        <v>579</v>
      </c>
      <c r="D752" s="223">
        <v>0.1</v>
      </c>
      <c r="E752" s="91"/>
    </row>
    <row r="753" spans="1:5">
      <c r="A753" s="118" t="s">
        <v>534</v>
      </c>
      <c r="B753" s="118"/>
      <c r="C753" s="41"/>
      <c r="D753" s="14" t="s">
        <v>670</v>
      </c>
      <c r="E753" s="91"/>
    </row>
    <row r="754" spans="1:5" ht="93.75">
      <c r="A754" s="118" t="s">
        <v>535</v>
      </c>
      <c r="B754" s="118"/>
      <c r="C754" s="41"/>
      <c r="D754" s="28" t="s">
        <v>703</v>
      </c>
      <c r="E754" s="91"/>
    </row>
    <row r="755" spans="1:5" s="39" customFormat="1" ht="39.75" customHeight="1">
      <c r="A755" s="98" t="s">
        <v>536</v>
      </c>
      <c r="B755" s="99"/>
      <c r="C755" s="100"/>
      <c r="D755" s="40"/>
      <c r="E755" s="90"/>
    </row>
    <row r="756" spans="1:5" s="39" customFormat="1" ht="41.25" customHeight="1">
      <c r="A756" s="118" t="s">
        <v>537</v>
      </c>
      <c r="B756" s="118"/>
      <c r="C756" s="41"/>
      <c r="D756" s="40"/>
      <c r="E756" s="90"/>
    </row>
    <row r="757" spans="1:5" s="39" customFormat="1" ht="32.25" customHeight="1">
      <c r="A757" s="92" t="s">
        <v>538</v>
      </c>
      <c r="B757" s="107"/>
      <c r="C757" s="41" t="s">
        <v>10</v>
      </c>
      <c r="D757" s="40"/>
      <c r="E757" s="90"/>
    </row>
    <row r="758" spans="1:5" s="39" customFormat="1" ht="38.25" customHeight="1">
      <c r="A758" s="92" t="s">
        <v>539</v>
      </c>
      <c r="B758" s="107"/>
      <c r="C758" s="41" t="s">
        <v>10</v>
      </c>
      <c r="D758" s="40"/>
      <c r="E758" s="90"/>
    </row>
    <row r="759" spans="1:5" s="39" customFormat="1" ht="31.5" customHeight="1">
      <c r="A759" s="118" t="s">
        <v>540</v>
      </c>
      <c r="B759" s="118"/>
      <c r="C759" s="41"/>
      <c r="D759" s="40"/>
      <c r="E759" s="90"/>
    </row>
    <row r="760" spans="1:5" s="39" customFormat="1">
      <c r="A760" s="92" t="s">
        <v>447</v>
      </c>
      <c r="B760" s="107"/>
      <c r="C760" s="41"/>
      <c r="D760" s="40"/>
      <c r="E760" s="90"/>
    </row>
    <row r="761" spans="1:5" s="39" customFormat="1">
      <c r="A761" s="92" t="s">
        <v>138</v>
      </c>
      <c r="B761" s="107"/>
      <c r="C761" s="41" t="s">
        <v>10</v>
      </c>
      <c r="D761" s="40"/>
      <c r="E761" s="90"/>
    </row>
    <row r="762" spans="1:5" s="39" customFormat="1" ht="51.75" customHeight="1">
      <c r="A762" s="118" t="s">
        <v>541</v>
      </c>
      <c r="B762" s="118"/>
      <c r="C762" s="41"/>
      <c r="D762" s="40"/>
      <c r="E762" s="90"/>
    </row>
    <row r="763" spans="1:5" s="39" customFormat="1">
      <c r="A763" s="92" t="s">
        <v>138</v>
      </c>
      <c r="B763" s="107"/>
      <c r="C763" s="41" t="s">
        <v>10</v>
      </c>
      <c r="D763" s="40"/>
      <c r="E763" s="90"/>
    </row>
    <row r="764" spans="1:5" s="39" customFormat="1">
      <c r="A764" s="92" t="s">
        <v>542</v>
      </c>
      <c r="B764" s="107"/>
      <c r="C764" s="41"/>
      <c r="D764" s="40"/>
      <c r="E764" s="90"/>
    </row>
    <row r="765" spans="1:5" s="39" customFormat="1" ht="37.5" customHeight="1">
      <c r="A765" s="118" t="s">
        <v>543</v>
      </c>
      <c r="B765" s="118"/>
      <c r="C765" s="41"/>
      <c r="D765" s="40"/>
      <c r="E765" s="90"/>
    </row>
    <row r="766" spans="1:5" s="39" customFormat="1">
      <c r="A766" s="92" t="s">
        <v>138</v>
      </c>
      <c r="B766" s="107"/>
      <c r="C766" s="41" t="s">
        <v>10</v>
      </c>
      <c r="D766" s="40"/>
      <c r="E766" s="90"/>
    </row>
    <row r="767" spans="1:5" s="39" customFormat="1">
      <c r="A767" s="92" t="s">
        <v>542</v>
      </c>
      <c r="B767" s="107"/>
      <c r="C767" s="41"/>
      <c r="D767" s="40"/>
      <c r="E767" s="90"/>
    </row>
  </sheetData>
  <mergeCells count="608">
    <mergeCell ref="A741:B741"/>
    <mergeCell ref="A766:B766"/>
    <mergeCell ref="A767:B767"/>
    <mergeCell ref="A754:B754"/>
    <mergeCell ref="A755:C755"/>
    <mergeCell ref="A756:B756"/>
    <mergeCell ref="A757:B757"/>
    <mergeCell ref="A760:B760"/>
    <mergeCell ref="A765:B765"/>
    <mergeCell ref="A764:B764"/>
    <mergeCell ref="A761:B761"/>
    <mergeCell ref="A1:B1"/>
    <mergeCell ref="A763:B763"/>
    <mergeCell ref="A742:B742"/>
    <mergeCell ref="A743:B743"/>
    <mergeCell ref="A751:B751"/>
    <mergeCell ref="A752:B752"/>
    <mergeCell ref="A736:B736"/>
    <mergeCell ref="A737:B737"/>
    <mergeCell ref="A758:B758"/>
    <mergeCell ref="A762:B762"/>
    <mergeCell ref="A745:B745"/>
    <mergeCell ref="A746:B746"/>
    <mergeCell ref="A747:B747"/>
    <mergeCell ref="A748:B748"/>
    <mergeCell ref="A753:B753"/>
    <mergeCell ref="A749:B749"/>
    <mergeCell ref="A750:B750"/>
    <mergeCell ref="A744:B744"/>
    <mergeCell ref="A732:B732"/>
    <mergeCell ref="A734:C734"/>
    <mergeCell ref="A759:B759"/>
    <mergeCell ref="A738:B738"/>
    <mergeCell ref="A739:B739"/>
    <mergeCell ref="A740:B740"/>
    <mergeCell ref="A716:B716"/>
    <mergeCell ref="A708:B708"/>
    <mergeCell ref="A709:B709"/>
    <mergeCell ref="A710:B710"/>
    <mergeCell ref="A711:B711"/>
    <mergeCell ref="A712:B712"/>
    <mergeCell ref="A713:B713"/>
    <mergeCell ref="A717:B717"/>
    <mergeCell ref="A735:B735"/>
    <mergeCell ref="A723:B723"/>
    <mergeCell ref="A725:B725"/>
    <mergeCell ref="A726:B726"/>
    <mergeCell ref="A727:B727"/>
    <mergeCell ref="A730:B730"/>
    <mergeCell ref="A728:B728"/>
    <mergeCell ref="A729:B729"/>
    <mergeCell ref="A724:B724"/>
    <mergeCell ref="A731:B731"/>
    <mergeCell ref="A721:B721"/>
    <mergeCell ref="A722:B722"/>
    <mergeCell ref="A718:B718"/>
    <mergeCell ref="A719:B719"/>
    <mergeCell ref="A720:B720"/>
    <mergeCell ref="A704:B704"/>
    <mergeCell ref="A700:B700"/>
    <mergeCell ref="A706:B706"/>
    <mergeCell ref="A699:B699"/>
    <mergeCell ref="A701:B701"/>
    <mergeCell ref="A702:B702"/>
    <mergeCell ref="A703:B703"/>
    <mergeCell ref="A705:B705"/>
    <mergeCell ref="A715:B715"/>
    <mergeCell ref="A707:B707"/>
    <mergeCell ref="A714:B714"/>
    <mergeCell ref="A694:B694"/>
    <mergeCell ref="A698:B698"/>
    <mergeCell ref="A695:B695"/>
    <mergeCell ref="A696:B696"/>
    <mergeCell ref="A697:B697"/>
    <mergeCell ref="A677:B677"/>
    <mergeCell ref="A678:B678"/>
    <mergeCell ref="A691:B691"/>
    <mergeCell ref="A692:A693"/>
    <mergeCell ref="A679:B679"/>
    <mergeCell ref="A683:B683"/>
    <mergeCell ref="A684:B684"/>
    <mergeCell ref="A685:B685"/>
    <mergeCell ref="A686:B686"/>
    <mergeCell ref="A689:B689"/>
    <mergeCell ref="A690:B690"/>
    <mergeCell ref="A680:B680"/>
    <mergeCell ref="A681:B681"/>
    <mergeCell ref="A682:B682"/>
    <mergeCell ref="A687:B687"/>
    <mergeCell ref="A688:B688"/>
    <mergeCell ref="A655:B655"/>
    <mergeCell ref="A656:B656"/>
    <mergeCell ref="A657:B657"/>
    <mergeCell ref="A658:B658"/>
    <mergeCell ref="A675:B675"/>
    <mergeCell ref="A676:B676"/>
    <mergeCell ref="A659:B659"/>
    <mergeCell ref="A668:B668"/>
    <mergeCell ref="A669:B669"/>
    <mergeCell ref="A670:B670"/>
    <mergeCell ref="A661:B661"/>
    <mergeCell ref="A660:B660"/>
    <mergeCell ref="A674:B674"/>
    <mergeCell ref="A673:C673"/>
    <mergeCell ref="A672:B672"/>
    <mergeCell ref="A648:B648"/>
    <mergeCell ref="A652:C652"/>
    <mergeCell ref="A625:B625"/>
    <mergeCell ref="A626:B626"/>
    <mergeCell ref="A638:B638"/>
    <mergeCell ref="A637:B637"/>
    <mergeCell ref="A671:B671"/>
    <mergeCell ref="A644:B644"/>
    <mergeCell ref="A645:B645"/>
    <mergeCell ref="A654:B654"/>
    <mergeCell ref="A649:B649"/>
    <mergeCell ref="A650:B650"/>
    <mergeCell ref="A651:B651"/>
    <mergeCell ref="A653:B653"/>
    <mergeCell ref="A663:B663"/>
    <mergeCell ref="A664:B664"/>
    <mergeCell ref="A662:B662"/>
    <mergeCell ref="A665:B665"/>
    <mergeCell ref="A666:B666"/>
    <mergeCell ref="A667:B667"/>
    <mergeCell ref="A647:B647"/>
    <mergeCell ref="A646:B646"/>
    <mergeCell ref="A642:B642"/>
    <mergeCell ref="A639:C639"/>
    <mergeCell ref="A485:B485"/>
    <mergeCell ref="A486:A487"/>
    <mergeCell ref="A488:B488"/>
    <mergeCell ref="A492:B492"/>
    <mergeCell ref="A493:A495"/>
    <mergeCell ref="A221:B221"/>
    <mergeCell ref="A249:A250"/>
    <mergeCell ref="A244:B244"/>
    <mergeCell ref="A245:B245"/>
    <mergeCell ref="A246:B246"/>
    <mergeCell ref="A247:B247"/>
    <mergeCell ref="A228:B228"/>
    <mergeCell ref="A237:B237"/>
    <mergeCell ref="A233:B233"/>
    <mergeCell ref="A234:B234"/>
    <mergeCell ref="A268:B268"/>
    <mergeCell ref="A252:B252"/>
    <mergeCell ref="A253:B253"/>
    <mergeCell ref="A254:B254"/>
    <mergeCell ref="A255:B255"/>
    <mergeCell ref="A251:C251"/>
    <mergeCell ref="A235:B235"/>
    <mergeCell ref="A236:B236"/>
    <mergeCell ref="A238:A242"/>
    <mergeCell ref="A643:B643"/>
    <mergeCell ref="A117:B117"/>
    <mergeCell ref="A166:B166"/>
    <mergeCell ref="A156:B156"/>
    <mergeCell ref="A157:B157"/>
    <mergeCell ref="A160:A162"/>
    <mergeCell ref="A159:B159"/>
    <mergeCell ref="A140:B140"/>
    <mergeCell ref="A141:B141"/>
    <mergeCell ref="A163:B163"/>
    <mergeCell ref="A164:B164"/>
    <mergeCell ref="A155:B155"/>
    <mergeCell ref="A137:C137"/>
    <mergeCell ref="A143:B143"/>
    <mergeCell ref="A144:C144"/>
    <mergeCell ref="A145:B145"/>
    <mergeCell ref="A148:B148"/>
    <mergeCell ref="A142:B142"/>
    <mergeCell ref="A138:B138"/>
    <mergeCell ref="A139:B139"/>
    <mergeCell ref="A146:B146"/>
    <mergeCell ref="A147:B147"/>
    <mergeCell ref="A641:B641"/>
    <mergeCell ref="A484:C484"/>
    <mergeCell ref="A198:B198"/>
    <mergeCell ref="A199:B199"/>
    <mergeCell ref="A201:C201"/>
    <mergeCell ref="A202:B202"/>
    <mergeCell ref="A206:B206"/>
    <mergeCell ref="A207:B207"/>
    <mergeCell ref="A153:A154"/>
    <mergeCell ref="A192:B192"/>
    <mergeCell ref="A193:B193"/>
    <mergeCell ref="A169:B169"/>
    <mergeCell ref="A640:B640"/>
    <mergeCell ref="A203:B203"/>
    <mergeCell ref="A204:B204"/>
    <mergeCell ref="A489:B489"/>
    <mergeCell ref="A490:A491"/>
    <mergeCell ref="A209:B209"/>
    <mergeCell ref="A44:B44"/>
    <mergeCell ref="A50:B50"/>
    <mergeCell ref="A54:B54"/>
    <mergeCell ref="A55:B55"/>
    <mergeCell ref="A45:A49"/>
    <mergeCell ref="A200:B200"/>
    <mergeCell ref="A222:B222"/>
    <mergeCell ref="A51:A53"/>
    <mergeCell ref="A96:B96"/>
    <mergeCell ref="A74:B74"/>
    <mergeCell ref="A81:B81"/>
    <mergeCell ref="A71:B71"/>
    <mergeCell ref="A73:B73"/>
    <mergeCell ref="A97:C97"/>
    <mergeCell ref="A136:B136"/>
    <mergeCell ref="A118:B118"/>
    <mergeCell ref="A119:B119"/>
    <mergeCell ref="A151:B151"/>
    <mergeCell ref="A152:B152"/>
    <mergeCell ref="A110:B110"/>
    <mergeCell ref="A121:B121"/>
    <mergeCell ref="A112:B112"/>
    <mergeCell ref="A113:B113"/>
    <mergeCell ref="A114:B114"/>
    <mergeCell ref="A43:B43"/>
    <mergeCell ref="A22:B22"/>
    <mergeCell ref="A38:C38"/>
    <mergeCell ref="A39:B39"/>
    <mergeCell ref="A40:B40"/>
    <mergeCell ref="A28:A30"/>
    <mergeCell ref="A32:A37"/>
    <mergeCell ref="A31:B31"/>
    <mergeCell ref="A27:B27"/>
    <mergeCell ref="A41:B41"/>
    <mergeCell ref="A42:B42"/>
    <mergeCell ref="A25:B25"/>
    <mergeCell ref="A26:B26"/>
    <mergeCell ref="A116:B116"/>
    <mergeCell ref="A111:B111"/>
    <mergeCell ref="A103:A107"/>
    <mergeCell ref="A72:B72"/>
    <mergeCell ref="A132:B132"/>
    <mergeCell ref="A2:C2"/>
    <mergeCell ref="A10:B10"/>
    <mergeCell ref="A11:B11"/>
    <mergeCell ref="A12:B12"/>
    <mergeCell ref="A3:B3"/>
    <mergeCell ref="A4:B4"/>
    <mergeCell ref="A5:B5"/>
    <mergeCell ref="A23:B23"/>
    <mergeCell ref="A24:B24"/>
    <mergeCell ref="A20:B20"/>
    <mergeCell ref="A21:B21"/>
    <mergeCell ref="A6:B6"/>
    <mergeCell ref="A18:B18"/>
    <mergeCell ref="A13:B13"/>
    <mergeCell ref="A14:B14"/>
    <mergeCell ref="A15:B15"/>
    <mergeCell ref="A16:B16"/>
    <mergeCell ref="A7:B7"/>
    <mergeCell ref="A8:B8"/>
    <mergeCell ref="A9:B9"/>
    <mergeCell ref="A17:B17"/>
    <mergeCell ref="A19:B19"/>
    <mergeCell ref="A133:A134"/>
    <mergeCell ref="A135:B135"/>
    <mergeCell ref="A130:B130"/>
    <mergeCell ref="A129:B129"/>
    <mergeCell ref="A98:B98"/>
    <mergeCell ref="A102:B102"/>
    <mergeCell ref="A99:A101"/>
    <mergeCell ref="A109:C109"/>
    <mergeCell ref="A120:B120"/>
    <mergeCell ref="A131:B131"/>
    <mergeCell ref="A122:B122"/>
    <mergeCell ref="A123:B123"/>
    <mergeCell ref="A124:B124"/>
    <mergeCell ref="A125:B125"/>
    <mergeCell ref="A126:B126"/>
    <mergeCell ref="A127:B127"/>
    <mergeCell ref="A128:B128"/>
    <mergeCell ref="A115:B115"/>
    <mergeCell ref="A56:B56"/>
    <mergeCell ref="A67:B67"/>
    <mergeCell ref="A68:B68"/>
    <mergeCell ref="A70:B70"/>
    <mergeCell ref="A57:A66"/>
    <mergeCell ref="A69:C69"/>
    <mergeCell ref="A108:B108"/>
    <mergeCell ref="A88:B88"/>
    <mergeCell ref="A95:B95"/>
    <mergeCell ref="A75:A80"/>
    <mergeCell ref="A89:A94"/>
    <mergeCell ref="A210:B210"/>
    <mergeCell ref="A218:B218"/>
    <mergeCell ref="A167:C167"/>
    <mergeCell ref="A168:B168"/>
    <mergeCell ref="A194:C194"/>
    <mergeCell ref="A186:B186"/>
    <mergeCell ref="A187:B187"/>
    <mergeCell ref="A191:B191"/>
    <mergeCell ref="A185:B185"/>
    <mergeCell ref="A179:B179"/>
    <mergeCell ref="A180:A183"/>
    <mergeCell ref="A205:B205"/>
    <mergeCell ref="A174:B174"/>
    <mergeCell ref="A170:A173"/>
    <mergeCell ref="A175:A178"/>
    <mergeCell ref="A196:B196"/>
    <mergeCell ref="A197:B197"/>
    <mergeCell ref="A195:B195"/>
    <mergeCell ref="A188:C188"/>
    <mergeCell ref="A189:B189"/>
    <mergeCell ref="A190:B190"/>
    <mergeCell ref="A184:B184"/>
    <mergeCell ref="A216:A217"/>
    <mergeCell ref="A211:B211"/>
    <mergeCell ref="A212:B212"/>
    <mergeCell ref="A213:B213"/>
    <mergeCell ref="A215:B215"/>
    <mergeCell ref="A223:B223"/>
    <mergeCell ref="A225:B225"/>
    <mergeCell ref="A226:B226"/>
    <mergeCell ref="A227:B227"/>
    <mergeCell ref="A229:B229"/>
    <mergeCell ref="A232:B232"/>
    <mergeCell ref="A219:B219"/>
    <mergeCell ref="A220:B220"/>
    <mergeCell ref="A243:B243"/>
    <mergeCell ref="A248:B248"/>
    <mergeCell ref="A293:B293"/>
    <mergeCell ref="A291:A292"/>
    <mergeCell ref="A284:A285"/>
    <mergeCell ref="A286:B286"/>
    <mergeCell ref="A287:A289"/>
    <mergeCell ref="A290:B290"/>
    <mergeCell ref="A273:B273"/>
    <mergeCell ref="A274:A278"/>
    <mergeCell ref="A256:B256"/>
    <mergeCell ref="A279:B279"/>
    <mergeCell ref="A258:B258"/>
    <mergeCell ref="A259:B259"/>
    <mergeCell ref="A257:B257"/>
    <mergeCell ref="A260:B260"/>
    <mergeCell ref="A261:B261"/>
    <mergeCell ref="A283:B283"/>
    <mergeCell ref="A280:A282"/>
    <mergeCell ref="A262:B262"/>
    <mergeCell ref="A264:B264"/>
    <mergeCell ref="A313:B313"/>
    <mergeCell ref="A333:B333"/>
    <mergeCell ref="A355:A356"/>
    <mergeCell ref="A357:B357"/>
    <mergeCell ref="A337:B337"/>
    <mergeCell ref="A338:A342"/>
    <mergeCell ref="A343:B343"/>
    <mergeCell ref="A266:B266"/>
    <mergeCell ref="A269:B269"/>
    <mergeCell ref="A270:B270"/>
    <mergeCell ref="A271:C271"/>
    <mergeCell ref="A272:B272"/>
    <mergeCell ref="A294:A298"/>
    <mergeCell ref="A299:C299"/>
    <mergeCell ref="A300:B300"/>
    <mergeCell ref="A301:B301"/>
    <mergeCell ref="A370:A371"/>
    <mergeCell ref="A358:B358"/>
    <mergeCell ref="A302:B302"/>
    <mergeCell ref="A303:B303"/>
    <mergeCell ref="A304:B304"/>
    <mergeCell ref="A334:A336"/>
    <mergeCell ref="A305:B305"/>
    <mergeCell ref="A306:C306"/>
    <mergeCell ref="A310:A312"/>
    <mergeCell ref="A327:B327"/>
    <mergeCell ref="A328:A332"/>
    <mergeCell ref="A308:B308"/>
    <mergeCell ref="A307:C307"/>
    <mergeCell ref="A359:B359"/>
    <mergeCell ref="A344:A347"/>
    <mergeCell ref="A348:B348"/>
    <mergeCell ref="A353:B353"/>
    <mergeCell ref="A354:B354"/>
    <mergeCell ref="A321:B321"/>
    <mergeCell ref="A322:A326"/>
    <mergeCell ref="A314:B314"/>
    <mergeCell ref="A316:A320"/>
    <mergeCell ref="A315:B315"/>
    <mergeCell ref="A309:B309"/>
    <mergeCell ref="A399:B399"/>
    <mergeCell ref="A360:B360"/>
    <mergeCell ref="A361:B361"/>
    <mergeCell ref="A362:B362"/>
    <mergeCell ref="A363:B363"/>
    <mergeCell ref="A398:B398"/>
    <mergeCell ref="A381:A383"/>
    <mergeCell ref="A364:B364"/>
    <mergeCell ref="A365:C365"/>
    <mergeCell ref="A366:B366"/>
    <mergeCell ref="A372:B372"/>
    <mergeCell ref="A380:B380"/>
    <mergeCell ref="A377:A379"/>
    <mergeCell ref="A385:A388"/>
    <mergeCell ref="A389:B389"/>
    <mergeCell ref="A390:A393"/>
    <mergeCell ref="A394:B394"/>
    <mergeCell ref="A395:B395"/>
    <mergeCell ref="A396:A397"/>
    <mergeCell ref="A373:A375"/>
    <mergeCell ref="A376:B376"/>
    <mergeCell ref="A367:A368"/>
    <mergeCell ref="A369:B369"/>
    <mergeCell ref="A384:B384"/>
    <mergeCell ref="A425:A426"/>
    <mergeCell ref="A427:B427"/>
    <mergeCell ref="A428:A430"/>
    <mergeCell ref="A431:C431"/>
    <mergeCell ref="A410:B410"/>
    <mergeCell ref="A403:B403"/>
    <mergeCell ref="A400:A401"/>
    <mergeCell ref="A404:A405"/>
    <mergeCell ref="A406:B406"/>
    <mergeCell ref="A408:B408"/>
    <mergeCell ref="A409:B409"/>
    <mergeCell ref="A402:B402"/>
    <mergeCell ref="A407:B407"/>
    <mergeCell ref="A445:B445"/>
    <mergeCell ref="A452:A453"/>
    <mergeCell ref="A436:B436"/>
    <mergeCell ref="A437:B437"/>
    <mergeCell ref="A438:A439"/>
    <mergeCell ref="A440:B440"/>
    <mergeCell ref="A442:A443"/>
    <mergeCell ref="A496:C496"/>
    <mergeCell ref="A411:B411"/>
    <mergeCell ref="A412:B412"/>
    <mergeCell ref="A413:A414"/>
    <mergeCell ref="A415:B415"/>
    <mergeCell ref="A417:B417"/>
    <mergeCell ref="A416:B416"/>
    <mergeCell ref="A432:B432"/>
    <mergeCell ref="A441:B441"/>
    <mergeCell ref="A455:C455"/>
    <mergeCell ref="A433:B433"/>
    <mergeCell ref="A418:A419"/>
    <mergeCell ref="A420:B420"/>
    <mergeCell ref="A421:B421"/>
    <mergeCell ref="A422:B422"/>
    <mergeCell ref="A423:B423"/>
    <mergeCell ref="A424:B424"/>
    <mergeCell ref="A497:B497"/>
    <mergeCell ref="A473:A475"/>
    <mergeCell ref="A476:B476"/>
    <mergeCell ref="A477:A479"/>
    <mergeCell ref="A480:B480"/>
    <mergeCell ref="A434:A435"/>
    <mergeCell ref="A454:B454"/>
    <mergeCell ref="A459:B459"/>
    <mergeCell ref="A458:B458"/>
    <mergeCell ref="A447:B447"/>
    <mergeCell ref="A448:B448"/>
    <mergeCell ref="A449:A450"/>
    <mergeCell ref="A451:B451"/>
    <mergeCell ref="A444:B444"/>
    <mergeCell ref="A460:A462"/>
    <mergeCell ref="A463:B463"/>
    <mergeCell ref="A457:B457"/>
    <mergeCell ref="A472:B472"/>
    <mergeCell ref="A481:A483"/>
    <mergeCell ref="A464:A466"/>
    <mergeCell ref="A467:B467"/>
    <mergeCell ref="A468:A470"/>
    <mergeCell ref="A471:B471"/>
    <mergeCell ref="A456:B456"/>
    <mergeCell ref="A537:B537"/>
    <mergeCell ref="A518:B518"/>
    <mergeCell ref="A519:B519"/>
    <mergeCell ref="A520:B520"/>
    <mergeCell ref="A521:B521"/>
    <mergeCell ref="A522:B522"/>
    <mergeCell ref="A498:B498"/>
    <mergeCell ref="A499:B499"/>
    <mergeCell ref="A515:B515"/>
    <mergeCell ref="A503:B503"/>
    <mergeCell ref="A504:B504"/>
    <mergeCell ref="A505:B505"/>
    <mergeCell ref="A506:B506"/>
    <mergeCell ref="A507:B507"/>
    <mergeCell ref="A534:B534"/>
    <mergeCell ref="A508:B508"/>
    <mergeCell ref="A513:B513"/>
    <mergeCell ref="A514:B514"/>
    <mergeCell ref="A532:B532"/>
    <mergeCell ref="A517:B517"/>
    <mergeCell ref="A531:B531"/>
    <mergeCell ref="A535:B535"/>
    <mergeCell ref="A500:B500"/>
    <mergeCell ref="A501:B501"/>
    <mergeCell ref="A502:B502"/>
    <mergeCell ref="A526:C526"/>
    <mergeCell ref="A527:B527"/>
    <mergeCell ref="A528:B528"/>
    <mergeCell ref="A530:B530"/>
    <mergeCell ref="A516:B516"/>
    <mergeCell ref="A509:B509"/>
    <mergeCell ref="A510:B510"/>
    <mergeCell ref="A511:B511"/>
    <mergeCell ref="A512:B512"/>
    <mergeCell ref="A523:B523"/>
    <mergeCell ref="A524:B524"/>
    <mergeCell ref="A525:B525"/>
    <mergeCell ref="A538:B538"/>
    <mergeCell ref="A541:B541"/>
    <mergeCell ref="A543:B543"/>
    <mergeCell ref="A544:B544"/>
    <mergeCell ref="A573:A574"/>
    <mergeCell ref="A555:B555"/>
    <mergeCell ref="A562:B562"/>
    <mergeCell ref="A586:A589"/>
    <mergeCell ref="A569:B569"/>
    <mergeCell ref="A547:B547"/>
    <mergeCell ref="A550:B550"/>
    <mergeCell ref="A546:B546"/>
    <mergeCell ref="A549:B549"/>
    <mergeCell ref="A554:B554"/>
    <mergeCell ref="A568:B568"/>
    <mergeCell ref="A558:B558"/>
    <mergeCell ref="A559:B559"/>
    <mergeCell ref="A540:B540"/>
    <mergeCell ref="A552:B552"/>
    <mergeCell ref="A570:B570"/>
    <mergeCell ref="A571:B571"/>
    <mergeCell ref="A565:B565"/>
    <mergeCell ref="A566:B566"/>
    <mergeCell ref="A551:B551"/>
    <mergeCell ref="A579:A582"/>
    <mergeCell ref="A583:B583"/>
    <mergeCell ref="A584:B584"/>
    <mergeCell ref="A585:B585"/>
    <mergeCell ref="A594:B594"/>
    <mergeCell ref="A595:B595"/>
    <mergeCell ref="A567:B567"/>
    <mergeCell ref="A556:B556"/>
    <mergeCell ref="A557:B557"/>
    <mergeCell ref="A572:B572"/>
    <mergeCell ref="A593:B593"/>
    <mergeCell ref="A575:B575"/>
    <mergeCell ref="A576:B576"/>
    <mergeCell ref="A577:B577"/>
    <mergeCell ref="A578:B578"/>
    <mergeCell ref="A592:B592"/>
    <mergeCell ref="A590:B590"/>
    <mergeCell ref="A591:B591"/>
    <mergeCell ref="A563:B563"/>
    <mergeCell ref="A564:C564"/>
    <mergeCell ref="A560:A561"/>
    <mergeCell ref="A616:C616"/>
    <mergeCell ref="A617:B617"/>
    <mergeCell ref="A605:B605"/>
    <mergeCell ref="A613:B613"/>
    <mergeCell ref="A606:B606"/>
    <mergeCell ref="A607:B607"/>
    <mergeCell ref="A608:A609"/>
    <mergeCell ref="A596:B596"/>
    <mergeCell ref="A597:B597"/>
    <mergeCell ref="A612:B612"/>
    <mergeCell ref="A614:A615"/>
    <mergeCell ref="A599:B599"/>
    <mergeCell ref="A600:B600"/>
    <mergeCell ref="A601:B601"/>
    <mergeCell ref="A602:B602"/>
    <mergeCell ref="A603:B603"/>
    <mergeCell ref="A604:C604"/>
    <mergeCell ref="A598:B598"/>
    <mergeCell ref="B614:B615"/>
    <mergeCell ref="A636:B636"/>
    <mergeCell ref="A629:B629"/>
    <mergeCell ref="A618:B618"/>
    <mergeCell ref="A619:B619"/>
    <mergeCell ref="A620:B620"/>
    <mergeCell ref="A621:B621"/>
    <mergeCell ref="A631:B631"/>
    <mergeCell ref="A632:B632"/>
    <mergeCell ref="A635:B635"/>
    <mergeCell ref="A622:B622"/>
    <mergeCell ref="A623:B623"/>
    <mergeCell ref="A633:B633"/>
    <mergeCell ref="A634:B634"/>
    <mergeCell ref="A624:B624"/>
    <mergeCell ref="A627:B627"/>
    <mergeCell ref="A628:B628"/>
    <mergeCell ref="A630:B630"/>
    <mergeCell ref="E755:E767"/>
    <mergeCell ref="E18:E19"/>
    <mergeCell ref="E673:E698"/>
    <mergeCell ref="E21:E37"/>
    <mergeCell ref="E102:E107"/>
    <mergeCell ref="E137:E166"/>
    <mergeCell ref="E653:E660"/>
    <mergeCell ref="E38:E68"/>
    <mergeCell ref="E201:E250"/>
    <mergeCell ref="E271:E298"/>
    <mergeCell ref="E496:E525"/>
    <mergeCell ref="E526:E561"/>
    <mergeCell ref="E306:E454"/>
    <mergeCell ref="E564:E651"/>
    <mergeCell ref="E251:E270"/>
    <mergeCell ref="E69:E96"/>
    <mergeCell ref="E98:E101"/>
    <mergeCell ref="E108:E136"/>
    <mergeCell ref="E167:E200"/>
    <mergeCell ref="E661:E667"/>
    <mergeCell ref="E734:E754"/>
    <mergeCell ref="E668:E672"/>
    <mergeCell ref="E699:E733"/>
  </mergeCells>
  <phoneticPr fontId="17" type="noConversion"/>
  <hyperlinks>
    <hyperlink ref="D9" r:id="rId1"/>
  </hyperlinks>
  <pageMargins left="0.70866141732283472" right="0.70866141732283472" top="0.74803149606299213" bottom="0.74803149606299213" header="0.31496062992125984" footer="0.31496062992125984"/>
  <pageSetup paperSize="9" scale="6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Титульный лист</vt:lpstr>
      <vt:lpstr>паспорт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Катя</dc:creator>
  <cp:lastModifiedBy>shevchenko</cp:lastModifiedBy>
  <cp:lastPrinted>2015-04-21T06:22:59Z</cp:lastPrinted>
  <dcterms:created xsi:type="dcterms:W3CDTF">2014-02-22T13:47:10Z</dcterms:created>
  <dcterms:modified xsi:type="dcterms:W3CDTF">2015-04-21T06:25:30Z</dcterms:modified>
</cp:coreProperties>
</file>