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1"/>
  </bookViews>
  <sheets>
    <sheet name="Приложение1 2016г" sheetId="1" r:id="rId1"/>
    <sheet name="Прилож.2 2016г " sheetId="2" r:id="rId2"/>
  </sheets>
  <definedNames>
    <definedName name="APPT" localSheetId="0">'Приложение1 2016г'!$A$13</definedName>
    <definedName name="FIO" localSheetId="0">'Приложение1 2016г'!$F$13</definedName>
    <definedName name="SIGN" localSheetId="0">'Приложение1 2016г'!$A$13:$H$42</definedName>
    <definedName name="_xlnm.Print_Area" localSheetId="1">'Прилож.2 2016г '!$A$1:$H$14</definedName>
  </definedNames>
  <calcPr fullCalcOnLoad="1"/>
</workbook>
</file>

<file path=xl/sharedStrings.xml><?xml version="1.0" encoding="utf-8"?>
<sst xmlns="http://schemas.openxmlformats.org/spreadsheetml/2006/main" count="475" uniqueCount="134">
  <si>
    <t/>
  </si>
  <si>
    <t>902</t>
  </si>
  <si>
    <t>Муниципальное учреждение жилищно - коммунального хозяйства и капитального строительства.</t>
  </si>
  <si>
    <t>904</t>
  </si>
  <si>
    <t>Дума Каргасокского района</t>
  </si>
  <si>
    <t>906</t>
  </si>
  <si>
    <t>Управление образования, опеки и попечительства МО " Каргасокский район"</t>
  </si>
  <si>
    <t>908</t>
  </si>
  <si>
    <t>Отдел культуры администрации Каргасокского района</t>
  </si>
  <si>
    <t>910</t>
  </si>
  <si>
    <t>Администрация Каргасокского района</t>
  </si>
  <si>
    <t>992</t>
  </si>
  <si>
    <t>Управление финансов Администрации Каргасокского района</t>
  </si>
  <si>
    <r>
      <t>А</t>
    </r>
    <r>
      <rPr>
        <b/>
        <sz val="8"/>
        <rFont val="Times New Roman"/>
        <family val="1"/>
      </rPr>
      <t>1.1</t>
    </r>
  </si>
  <si>
    <t>Оценка</t>
  </si>
  <si>
    <t xml:space="preserve">ОЦЕНКА </t>
  </si>
  <si>
    <t>1.1</t>
  </si>
  <si>
    <t>Наименование ГРБС</t>
  </si>
  <si>
    <t>ГРБС</t>
  </si>
  <si>
    <t>В</t>
  </si>
  <si>
    <t>Е</t>
  </si>
  <si>
    <r>
      <t>А</t>
    </r>
    <r>
      <rPr>
        <b/>
        <sz val="8"/>
        <rFont val="Times New Roman"/>
        <family val="1"/>
      </rPr>
      <t>2.1</t>
    </r>
  </si>
  <si>
    <t>3</t>
  </si>
  <si>
    <t>5</t>
  </si>
  <si>
    <t>1</t>
  </si>
  <si>
    <t>2.1</t>
  </si>
  <si>
    <r>
      <t>Р</t>
    </r>
    <r>
      <rPr>
        <b/>
        <sz val="8"/>
        <rFont val="Times New Roman"/>
        <family val="1"/>
      </rPr>
      <t>ГРБС</t>
    </r>
  </si>
  <si>
    <r>
      <t>А</t>
    </r>
    <r>
      <rPr>
        <b/>
        <sz val="8"/>
        <rFont val="Times New Roman"/>
        <family val="1"/>
      </rPr>
      <t>3.1</t>
    </r>
  </si>
  <si>
    <t>0</t>
  </si>
  <si>
    <t>3.1</t>
  </si>
  <si>
    <r>
      <t>Р</t>
    </r>
    <r>
      <rPr>
        <b/>
        <sz val="8"/>
        <rFont val="Times New Roman"/>
        <family val="1"/>
      </rPr>
      <t>ПР</t>
    </r>
  </si>
  <si>
    <t>Доля не использованных на конец отчетного  финансового года бюджетных ассигнований (в части средств районного бюджета), в %</t>
  </si>
  <si>
    <t>Приложение 1</t>
  </si>
  <si>
    <r>
      <t>А</t>
    </r>
    <r>
      <rPr>
        <b/>
        <sz val="8"/>
        <rFont val="Times New Roman"/>
        <family val="1"/>
      </rPr>
      <t>2.2</t>
    </r>
  </si>
  <si>
    <t>2.2</t>
  </si>
  <si>
    <t>Отсутствие просроченной кредиторской задолженности</t>
  </si>
  <si>
    <t>2.3</t>
  </si>
  <si>
    <t>Соблюдение установленных сроков предоставления ГРБС годовой бухгалтерской отчетности</t>
  </si>
  <si>
    <r>
      <t>О</t>
    </r>
    <r>
      <rPr>
        <b/>
        <sz val="8"/>
        <rFont val="Times New Roman"/>
        <family val="1"/>
      </rPr>
      <t>Н</t>
    </r>
  </si>
  <si>
    <r>
      <t>О</t>
    </r>
    <r>
      <rPr>
        <b/>
        <sz val="8"/>
        <rFont val="Times New Roman"/>
        <family val="1"/>
      </rPr>
      <t>общ</t>
    </r>
  </si>
  <si>
    <r>
      <t>А</t>
    </r>
    <r>
      <rPr>
        <b/>
        <sz val="8"/>
        <rFont val="Times New Roman"/>
        <family val="1"/>
      </rPr>
      <t>2.3</t>
    </r>
  </si>
  <si>
    <t>2.4</t>
  </si>
  <si>
    <t>Качество годовой бухгалтерской отчетности, предоставляемой ГРБС в Управление финансов</t>
  </si>
  <si>
    <t>2.5</t>
  </si>
  <si>
    <t>Оо</t>
  </si>
  <si>
    <r>
      <t>А</t>
    </r>
    <r>
      <rPr>
        <b/>
        <sz val="8"/>
        <rFont val="Times New Roman"/>
        <family val="1"/>
      </rPr>
      <t>2.4</t>
    </r>
  </si>
  <si>
    <t>Доля отклоненных заявок на расход при осуществлении санкцианирования расходов</t>
  </si>
  <si>
    <t>Оценка 5 - А2.4</t>
  </si>
  <si>
    <r>
      <t>А</t>
    </r>
    <r>
      <rPr>
        <b/>
        <sz val="8"/>
        <rFont val="Times New Roman"/>
        <family val="1"/>
      </rPr>
      <t>2.5</t>
    </r>
  </si>
  <si>
    <r>
      <t>З</t>
    </r>
    <r>
      <rPr>
        <b/>
        <sz val="8"/>
        <rFont val="Times New Roman"/>
        <family val="1"/>
      </rPr>
      <t>общ</t>
    </r>
  </si>
  <si>
    <r>
      <t>З</t>
    </r>
    <r>
      <rPr>
        <b/>
        <sz val="8"/>
        <rFont val="Times New Roman"/>
        <family val="1"/>
      </rPr>
      <t>откл</t>
    </r>
  </si>
  <si>
    <t>3.2</t>
  </si>
  <si>
    <t>3.3</t>
  </si>
  <si>
    <t>Оценка своевременности утверждения муниципальных заданий на оказание муниципальных услуг (выполнение работ)</t>
  </si>
  <si>
    <t>Наличие результатов контроля за исполнением муниципальных заданий на оказание муниципальных услуг (выполнение работ)</t>
  </si>
  <si>
    <t>1.2</t>
  </si>
  <si>
    <t>Ведение реестра расходных обязательств</t>
  </si>
  <si>
    <t>1.3</t>
  </si>
  <si>
    <t>Полнота и правильность заполнения ГРБС в реестре расходных обязательств информации о нормативных правовых актах, являющихся основанием для возникновения расходных обязательств, в %</t>
  </si>
  <si>
    <t>1.4</t>
  </si>
  <si>
    <t>Размещение на официальном сайте Каргасокского района ведомственных целевых программ, разрабатываемых и реализуемых ГРБС (в актуальной редакции), а также отчетов об их реализации</t>
  </si>
  <si>
    <t>4.1</t>
  </si>
  <si>
    <t>Осуществление мероприятий внутреннего контроля</t>
  </si>
  <si>
    <t>4.3</t>
  </si>
  <si>
    <t>4.2</t>
  </si>
  <si>
    <t>Нарушения, выявленные в ходе проведения контрольных мероприятий уполномоченными органами финансового контроля в отчетном финансовом году</t>
  </si>
  <si>
    <t>Наличие фактов недостач и хищений денежных средств и материальных ценностей в отчетном финансовом году</t>
  </si>
  <si>
    <r>
      <t>А</t>
    </r>
    <r>
      <rPr>
        <b/>
        <sz val="8"/>
        <rFont val="Times New Roman"/>
        <family val="1"/>
      </rPr>
      <t>4.1</t>
    </r>
  </si>
  <si>
    <t>9</t>
  </si>
  <si>
    <t>2</t>
  </si>
  <si>
    <r>
      <t>А</t>
    </r>
    <r>
      <rPr>
        <b/>
        <sz val="8"/>
        <rFont val="Times New Roman"/>
        <family val="1"/>
      </rPr>
      <t>4.3</t>
    </r>
  </si>
  <si>
    <r>
      <t>А</t>
    </r>
    <r>
      <rPr>
        <b/>
        <sz val="8"/>
        <rFont val="Times New Roman"/>
        <family val="1"/>
      </rPr>
      <t>4.2</t>
    </r>
  </si>
  <si>
    <t>нарушения при проверке</t>
  </si>
  <si>
    <t>проверок не проводилось</t>
  </si>
  <si>
    <t>Нарушения, выявленные в ходе проведения контрольных мероприятий ведущим специалистом по ревизионной работе  Муниципального казенного учреждения Управления финансов АКР</t>
  </si>
  <si>
    <t>Нарушения, выявленные в ходе проведения контрольных мероприятий  специалистами органа муниципального финансового контроля  Думы Каргасокского района</t>
  </si>
  <si>
    <t>количество РРО</t>
  </si>
  <si>
    <r>
      <t>Р</t>
    </r>
    <r>
      <rPr>
        <b/>
        <sz val="8"/>
        <rFont val="Times New Roman"/>
        <family val="1"/>
      </rPr>
      <t>О</t>
    </r>
  </si>
  <si>
    <r>
      <t>А</t>
    </r>
    <r>
      <rPr>
        <b/>
        <sz val="8"/>
        <rFont val="Times New Roman"/>
        <family val="1"/>
      </rPr>
      <t>1.3</t>
    </r>
  </si>
  <si>
    <t>12</t>
  </si>
  <si>
    <r>
      <t>А</t>
    </r>
    <r>
      <rPr>
        <b/>
        <sz val="8"/>
        <rFont val="Times New Roman"/>
        <family val="1"/>
      </rPr>
      <t>1.4</t>
    </r>
  </si>
  <si>
    <t>нет программ</t>
  </si>
  <si>
    <t>У</t>
  </si>
  <si>
    <r>
      <t>У</t>
    </r>
    <r>
      <rPr>
        <b/>
        <sz val="8"/>
        <rFont val="Times New Roman"/>
        <family val="1"/>
      </rPr>
      <t>ГЗ</t>
    </r>
  </si>
  <si>
    <r>
      <t>А</t>
    </r>
    <r>
      <rPr>
        <b/>
        <sz val="8"/>
        <rFont val="Times New Roman"/>
        <family val="1"/>
      </rPr>
      <t>3.2</t>
    </r>
  </si>
  <si>
    <r>
      <t>У</t>
    </r>
    <r>
      <rPr>
        <b/>
        <sz val="8"/>
        <rFont val="Times New Roman"/>
        <family val="1"/>
      </rPr>
      <t>О</t>
    </r>
  </si>
  <si>
    <r>
      <t>У</t>
    </r>
    <r>
      <rPr>
        <b/>
        <sz val="8"/>
        <rFont val="Times New Roman"/>
        <family val="1"/>
      </rPr>
      <t>П</t>
    </r>
  </si>
  <si>
    <r>
      <t>А</t>
    </r>
    <r>
      <rPr>
        <b/>
        <sz val="8"/>
        <rFont val="Times New Roman"/>
        <family val="1"/>
      </rPr>
      <t>3.3</t>
    </r>
  </si>
  <si>
    <t>Главный распорядитель  средств  районного бюджета</t>
  </si>
  <si>
    <t>Место</t>
  </si>
  <si>
    <t>Итоговая оценка</t>
  </si>
  <si>
    <t>Оценка качества финансового менеджмента главных распорядителей средств  районного бюджета по направлениям</t>
  </si>
  <si>
    <t>Исполнение бюджета</t>
  </si>
  <si>
    <t>Бюджетное планирование</t>
  </si>
  <si>
    <t>предоставление муниципальных услуг в соответствии с муниципальными заданиями</t>
  </si>
  <si>
    <t>Контроль и финансовая дисциплина</t>
  </si>
  <si>
    <t>Приложение  2</t>
  </si>
  <si>
    <t>КВСР</t>
  </si>
  <si>
    <t>Наименование</t>
  </si>
  <si>
    <t>Рейтинг</t>
  </si>
  <si>
    <t>главных распорядителей средств районного бюджета</t>
  </si>
  <si>
    <t>к Порядку оценки качества финансового менеджмента, осуществляемого главными распорядителями средст районного бюджета</t>
  </si>
  <si>
    <t>ИТОГО:</t>
  </si>
  <si>
    <t>15</t>
  </si>
  <si>
    <t>34</t>
  </si>
  <si>
    <t>17</t>
  </si>
  <si>
    <t>Муниципальное казенное учреждение Управление финансов Администрации Каргасокского района</t>
  </si>
  <si>
    <t>Муниципальное казенное учреждение Отдел культуры и туризма</t>
  </si>
  <si>
    <t>Муниципальноеказенное  учреждение  Управление жилищно - коммунального хозяйства и капитального строительства.</t>
  </si>
  <si>
    <t>Управление образования, опеки и попечительства муниципального образования " Каргасокский район"</t>
  </si>
  <si>
    <t>11,11</t>
  </si>
  <si>
    <t xml:space="preserve">Проведение оценки потребности в предоставлении  муниципальных услуг, оказываемых подведомственными муниципальными учреждениями </t>
  </si>
  <si>
    <t>методика утверждена, оценка проведена и размещена</t>
  </si>
  <si>
    <t>Муниципальное казенное  учреждение  Управление жилищно - коммунального хозяйства и капитального строительства.</t>
  </si>
  <si>
    <t>1.5</t>
  </si>
  <si>
    <r>
      <t>А</t>
    </r>
    <r>
      <rPr>
        <b/>
        <sz val="8"/>
        <rFont val="Times New Roman"/>
        <family val="1"/>
      </rPr>
      <t>1.5</t>
    </r>
  </si>
  <si>
    <t>Разработка и утверждение Доклада  о результатах  и основных направлениях  деятельности ГРБС (ДРОНД)</t>
  </si>
  <si>
    <t xml:space="preserve">согласован I  и II разделы  ДРОНД за предыдущий отчетный год и размещен на сайте, утвержден ДРОНД за отчетный год и план. период </t>
  </si>
  <si>
    <t>согласован I  и II разделы  ДРОНД за предыдущий отчетный год и размещен на сайте, утвержден ДРОНД за отчетный год и план. период</t>
  </si>
  <si>
    <t>нет в перечне структурных подразделений и органов администрации, разрабатывающих ДРОНД</t>
  </si>
  <si>
    <t xml:space="preserve"> размещены программы и отчеты</t>
  </si>
  <si>
    <t>6</t>
  </si>
  <si>
    <t>29</t>
  </si>
  <si>
    <t>6,67</t>
  </si>
  <si>
    <t>по итогам оценки качества финансового менеджмента ГРБС за 2016 год.</t>
  </si>
  <si>
    <t>качества финансового менеджмента главных распорядителей средств районнного бюджета за 2016 год.</t>
  </si>
  <si>
    <t>36</t>
  </si>
  <si>
    <t>321</t>
  </si>
  <si>
    <t>25</t>
  </si>
  <si>
    <t>Доля бюджетных асигнований главного распорядителя средств районного бюджета, формируемых в рамках программ, в общем объеме расходов ГРБС (без учета МБТ из областного  бюджета), в %</t>
  </si>
  <si>
    <t>21</t>
  </si>
  <si>
    <t xml:space="preserve"> размещены программа и отчет</t>
  </si>
  <si>
    <t>проверока  проводилось выявлены нарушения</t>
  </si>
  <si>
    <t>оценка не требуется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</si>
</sst>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  <numFmt numFmtId="173" formatCode="0.0%"/>
    <numFmt numFmtId="174" formatCode="0.0"/>
    <numFmt numFmtId="175" formatCode="#,##0.0"/>
    <numFmt numFmtId="176" formatCode="#,##0.00&quot;р.&quot;"/>
  </numFmts>
  <fonts count="47">
    <font>
      <sz val="10"/>
      <name val="Arial"/>
      <family val="0"/>
    </font>
    <font>
      <sz val="8.5"/>
      <name val="MS Sans Serif"/>
      <family val="2"/>
    </font>
    <font>
      <b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2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49" fontId="8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left" vertical="center" wrapText="1"/>
    </xf>
    <xf numFmtId="49" fontId="8" fillId="0" borderId="10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left"/>
    </xf>
    <xf numFmtId="4" fontId="8" fillId="0" borderId="10" xfId="0" applyNumberFormat="1" applyFont="1" applyBorder="1" applyAlignment="1">
      <alignment horizontal="right"/>
    </xf>
    <xf numFmtId="173" fontId="6" fillId="0" borderId="10" xfId="0" applyNumberFormat="1" applyFont="1" applyBorder="1" applyAlignment="1">
      <alignment horizontal="center" vertical="center"/>
    </xf>
    <xf numFmtId="173" fontId="8" fillId="0" borderId="10" xfId="0" applyNumberFormat="1" applyFont="1" applyBorder="1" applyAlignment="1">
      <alignment horizontal="center" vertical="center"/>
    </xf>
    <xf numFmtId="49" fontId="9" fillId="0" borderId="0" xfId="0" applyNumberFormat="1" applyFont="1" applyAlignment="1">
      <alignment/>
    </xf>
    <xf numFmtId="10" fontId="6" fillId="0" borderId="10" xfId="0" applyNumberFormat="1" applyFont="1" applyBorder="1" applyAlignment="1">
      <alignment horizontal="center" vertical="center" wrapText="1"/>
    </xf>
    <xf numFmtId="10" fontId="8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/>
    </xf>
    <xf numFmtId="49" fontId="8" fillId="0" borderId="11" xfId="0" applyNumberFormat="1" applyFont="1" applyBorder="1" applyAlignment="1">
      <alignment horizontal="left"/>
    </xf>
    <xf numFmtId="4" fontId="8" fillId="0" borderId="11" xfId="0" applyNumberFormat="1" applyFont="1" applyBorder="1" applyAlignment="1">
      <alignment horizontal="right"/>
    </xf>
    <xf numFmtId="173" fontId="8" fillId="0" borderId="11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/>
    </xf>
    <xf numFmtId="4" fontId="0" fillId="0" borderId="0" xfId="0" applyNumberFormat="1" applyAlignment="1">
      <alignment/>
    </xf>
    <xf numFmtId="49" fontId="8" fillId="0" borderId="0" xfId="0" applyNumberFormat="1" applyFont="1" applyBorder="1" applyAlignment="1">
      <alignment horizontal="left"/>
    </xf>
    <xf numFmtId="4" fontId="8" fillId="0" borderId="0" xfId="0" applyNumberFormat="1" applyFont="1" applyBorder="1" applyAlignment="1">
      <alignment horizontal="right"/>
    </xf>
    <xf numFmtId="173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10" fontId="8" fillId="0" borderId="0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left" vertical="justify"/>
    </xf>
    <xf numFmtId="10" fontId="8" fillId="0" borderId="12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left" vertical="center" wrapText="1"/>
    </xf>
    <xf numFmtId="174" fontId="6" fillId="0" borderId="10" xfId="0" applyNumberFormat="1" applyFont="1" applyBorder="1" applyAlignment="1">
      <alignment horizontal="center" vertical="center" wrapText="1"/>
    </xf>
    <xf numFmtId="175" fontId="6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8" fillId="0" borderId="10" xfId="0" applyFont="1" applyBorder="1" applyAlignment="1">
      <alignment horizontal="center" vertical="center"/>
    </xf>
    <xf numFmtId="172" fontId="8" fillId="0" borderId="10" xfId="0" applyNumberFormat="1" applyFont="1" applyBorder="1" applyAlignment="1">
      <alignment horizontal="center" vertical="justify"/>
    </xf>
    <xf numFmtId="172" fontId="8" fillId="0" borderId="10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/>
    </xf>
    <xf numFmtId="175" fontId="0" fillId="0" borderId="10" xfId="0" applyNumberFormat="1" applyBorder="1" applyAlignment="1">
      <alignment/>
    </xf>
    <xf numFmtId="4" fontId="6" fillId="0" borderId="10" xfId="0" applyNumberFormat="1" applyFont="1" applyBorder="1" applyAlignment="1">
      <alignment horizontal="center" vertical="center" wrapText="1"/>
    </xf>
    <xf numFmtId="49" fontId="9" fillId="33" borderId="0" xfId="0" applyNumberFormat="1" applyFont="1" applyFill="1" applyAlignment="1">
      <alignment/>
    </xf>
    <xf numFmtId="49" fontId="9" fillId="34" borderId="0" xfId="0" applyNumberFormat="1" applyFont="1" applyFill="1" applyAlignment="1">
      <alignment/>
    </xf>
    <xf numFmtId="49" fontId="9" fillId="35" borderId="0" xfId="0" applyNumberFormat="1" applyFont="1" applyFill="1" applyAlignment="1">
      <alignment/>
    </xf>
    <xf numFmtId="173" fontId="6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3" fontId="6" fillId="0" borderId="10" xfId="0" applyNumberFormat="1" applyFont="1" applyBorder="1" applyAlignment="1">
      <alignment horizontal="center" vertical="center" wrapText="1"/>
    </xf>
    <xf numFmtId="3" fontId="0" fillId="0" borderId="0" xfId="0" applyNumberFormat="1" applyAlignment="1">
      <alignment/>
    </xf>
    <xf numFmtId="49" fontId="9" fillId="0" borderId="0" xfId="0" applyNumberFormat="1" applyFont="1" applyFill="1" applyAlignment="1">
      <alignment/>
    </xf>
    <xf numFmtId="0" fontId="8" fillId="0" borderId="0" xfId="0" applyFont="1" applyBorder="1" applyAlignment="1">
      <alignment vertical="justify"/>
    </xf>
    <xf numFmtId="49" fontId="6" fillId="0" borderId="10" xfId="0" applyNumberFormat="1" applyFont="1" applyFill="1" applyBorder="1" applyAlignment="1">
      <alignment horizontal="center" vertical="center" wrapText="1"/>
    </xf>
    <xf numFmtId="175" fontId="6" fillId="0" borderId="10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175" fontId="0" fillId="0" borderId="10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 vertical="center" wrapText="1"/>
    </xf>
    <xf numFmtId="49" fontId="0" fillId="36" borderId="10" xfId="0" applyNumberFormat="1" applyFill="1" applyBorder="1" applyAlignment="1">
      <alignment/>
    </xf>
    <xf numFmtId="175" fontId="11" fillId="36" borderId="10" xfId="0" applyNumberFormat="1" applyFont="1" applyFill="1" applyBorder="1" applyAlignment="1">
      <alignment/>
    </xf>
    <xf numFmtId="49" fontId="11" fillId="36" borderId="10" xfId="0" applyNumberFormat="1" applyFont="1" applyFill="1" applyBorder="1" applyAlignment="1">
      <alignment/>
    </xf>
    <xf numFmtId="4" fontId="11" fillId="36" borderId="10" xfId="0" applyNumberFormat="1" applyFont="1" applyFill="1" applyBorder="1" applyAlignment="1">
      <alignment/>
    </xf>
    <xf numFmtId="49" fontId="0" fillId="37" borderId="10" xfId="0" applyNumberFormat="1" applyFill="1" applyBorder="1" applyAlignment="1">
      <alignment/>
    </xf>
    <xf numFmtId="4" fontId="11" fillId="37" borderId="10" xfId="0" applyNumberFormat="1" applyFont="1" applyFill="1" applyBorder="1" applyAlignment="1">
      <alignment/>
    </xf>
    <xf numFmtId="1" fontId="6" fillId="0" borderId="10" xfId="0" applyNumberFormat="1" applyFont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/>
    </xf>
    <xf numFmtId="174" fontId="6" fillId="38" borderId="10" xfId="0" applyNumberFormat="1" applyFont="1" applyFill="1" applyBorder="1" applyAlignment="1">
      <alignment horizontal="center" vertical="center" wrapText="1"/>
    </xf>
    <xf numFmtId="2" fontId="8" fillId="0" borderId="0" xfId="0" applyNumberFormat="1" applyFont="1" applyBorder="1" applyAlignment="1">
      <alignment horizontal="left" vertical="justify"/>
    </xf>
    <xf numFmtId="0" fontId="0" fillId="0" borderId="12" xfId="0" applyBorder="1" applyAlignment="1">
      <alignment/>
    </xf>
    <xf numFmtId="4" fontId="6" fillId="0" borderId="13" xfId="0" applyNumberFormat="1" applyFont="1" applyBorder="1" applyAlignment="1" applyProtection="1">
      <alignment horizontal="right" vertical="center" wrapText="1"/>
      <protection/>
    </xf>
    <xf numFmtId="0" fontId="6" fillId="38" borderId="10" xfId="0" applyFont="1" applyFill="1" applyBorder="1" applyAlignment="1">
      <alignment horizontal="center" vertical="center"/>
    </xf>
    <xf numFmtId="1" fontId="6" fillId="38" borderId="10" xfId="0" applyNumberFormat="1" applyFont="1" applyFill="1" applyBorder="1" applyAlignment="1">
      <alignment horizontal="center" vertical="center" wrapText="1"/>
    </xf>
    <xf numFmtId="1" fontId="6" fillId="38" borderId="10" xfId="0" applyNumberFormat="1" applyFont="1" applyFill="1" applyBorder="1" applyAlignment="1">
      <alignment horizontal="center" vertical="center"/>
    </xf>
    <xf numFmtId="0" fontId="5" fillId="38" borderId="10" xfId="0" applyFont="1" applyFill="1" applyBorder="1" applyAlignment="1">
      <alignment horizontal="center" vertical="center"/>
    </xf>
    <xf numFmtId="49" fontId="8" fillId="38" borderId="10" xfId="0" applyNumberFormat="1" applyFont="1" applyFill="1" applyBorder="1" applyAlignment="1">
      <alignment horizontal="center" vertical="center" wrapText="1"/>
    </xf>
    <xf numFmtId="0" fontId="5" fillId="38" borderId="10" xfId="0" applyFont="1" applyFill="1" applyBorder="1" applyAlignment="1">
      <alignment horizontal="center" vertical="justify"/>
    </xf>
    <xf numFmtId="49" fontId="10" fillId="38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justify"/>
    </xf>
    <xf numFmtId="0" fontId="8" fillId="0" borderId="14" xfId="0" applyFont="1" applyBorder="1" applyAlignment="1">
      <alignment horizontal="left" vertical="justify"/>
    </xf>
    <xf numFmtId="0" fontId="8" fillId="0" borderId="0" xfId="0" applyFont="1" applyBorder="1" applyAlignment="1">
      <alignment horizontal="left" vertical="justify"/>
    </xf>
    <xf numFmtId="0" fontId="6" fillId="0" borderId="0" xfId="0" applyFont="1" applyBorder="1" applyAlignment="1">
      <alignment horizontal="left" vertical="justify"/>
    </xf>
    <xf numFmtId="0" fontId="2" fillId="0" borderId="0" xfId="0" applyFont="1" applyAlignment="1">
      <alignment horizontal="right"/>
    </xf>
    <xf numFmtId="0" fontId="8" fillId="0" borderId="14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8" fillId="0" borderId="15" xfId="0" applyFont="1" applyBorder="1" applyAlignment="1">
      <alignment horizontal="center" vertical="justify"/>
    </xf>
    <xf numFmtId="0" fontId="8" fillId="0" borderId="16" xfId="0" applyFont="1" applyBorder="1" applyAlignment="1">
      <alignment horizontal="center" vertical="justify"/>
    </xf>
    <xf numFmtId="0" fontId="8" fillId="0" borderId="17" xfId="0" applyFont="1" applyBorder="1" applyAlignment="1">
      <alignment horizontal="center" vertical="justify"/>
    </xf>
    <xf numFmtId="0" fontId="8" fillId="0" borderId="0" xfId="0" applyFont="1" applyAlignment="1">
      <alignment horizontal="right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172" fontId="8" fillId="0" borderId="18" xfId="0" applyNumberFormat="1" applyFont="1" applyBorder="1" applyAlignment="1">
      <alignment horizontal="center" vertical="center" wrapText="1"/>
    </xf>
    <xf numFmtId="172" fontId="8" fillId="0" borderId="19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justify"/>
    </xf>
    <xf numFmtId="0" fontId="8" fillId="0" borderId="0" xfId="0" applyFont="1" applyAlignment="1">
      <alignment horizontal="left" vertical="justify"/>
    </xf>
    <xf numFmtId="49" fontId="12" fillId="0" borderId="15" xfId="0" applyNumberFormat="1" applyFont="1" applyBorder="1" applyAlignment="1">
      <alignment horizontal="left" vertical="center" wrapText="1"/>
    </xf>
    <xf numFmtId="49" fontId="12" fillId="0" borderId="17" xfId="0" applyNumberFormat="1" applyFont="1" applyBorder="1" applyAlignment="1">
      <alignment horizontal="left" vertical="center" wrapText="1"/>
    </xf>
    <xf numFmtId="49" fontId="12" fillId="0" borderId="16" xfId="0" applyNumberFormat="1" applyFont="1" applyBorder="1" applyAlignment="1">
      <alignment horizontal="left" vertical="center" wrapText="1"/>
    </xf>
    <xf numFmtId="49" fontId="6" fillId="0" borderId="15" xfId="0" applyNumberFormat="1" applyFont="1" applyBorder="1" applyAlignment="1">
      <alignment horizontal="left" vertical="center" wrapText="1"/>
    </xf>
    <xf numFmtId="49" fontId="6" fillId="0" borderId="17" xfId="0" applyNumberFormat="1" applyFont="1" applyBorder="1" applyAlignment="1">
      <alignment horizontal="left" vertical="center" wrapText="1"/>
    </xf>
    <xf numFmtId="49" fontId="6" fillId="0" borderId="16" xfId="0" applyNumberFormat="1" applyFont="1" applyBorder="1" applyAlignment="1">
      <alignment horizontal="left" vertical="center" wrapText="1"/>
    </xf>
    <xf numFmtId="0" fontId="10" fillId="0" borderId="15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4" fontId="6" fillId="0" borderId="15" xfId="0" applyNumberFormat="1" applyFont="1" applyBorder="1" applyAlignment="1">
      <alignment horizontal="center" vertical="center" wrapText="1"/>
    </xf>
    <xf numFmtId="4" fontId="6" fillId="0" borderId="16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159"/>
  <sheetViews>
    <sheetView showGridLines="0" zoomScale="130" zoomScaleNormal="130" zoomScalePageLayoutView="0" workbookViewId="0" topLeftCell="A136">
      <selection activeCell="C104" sqref="C104:D104"/>
    </sheetView>
  </sheetViews>
  <sheetFormatPr defaultColWidth="9.140625" defaultRowHeight="12.75" customHeight="1"/>
  <cols>
    <col min="1" max="1" width="6.7109375" style="0" customWidth="1"/>
    <col min="2" max="2" width="32.421875" style="0" customWidth="1"/>
    <col min="3" max="3" width="13.57421875" style="0" customWidth="1"/>
    <col min="4" max="4" width="13.421875" style="0" customWidth="1"/>
    <col min="5" max="5" width="9.7109375" style="0" customWidth="1"/>
    <col min="6" max="6" width="11.8515625" style="0" customWidth="1"/>
    <col min="7" max="7" width="13.421875" style="0" customWidth="1"/>
    <col min="8" max="8" width="16.7109375" style="0" customWidth="1"/>
    <col min="9" max="9" width="11.7109375" style="0" customWidth="1"/>
  </cols>
  <sheetData>
    <row r="1" spans="1:10" ht="11.25" customHeight="1">
      <c r="A1" s="4"/>
      <c r="B1" s="2"/>
      <c r="C1" s="2"/>
      <c r="D1" s="86" t="s">
        <v>32</v>
      </c>
      <c r="E1" s="86"/>
      <c r="F1" s="86"/>
      <c r="G1" s="3"/>
      <c r="H1" s="3"/>
      <c r="I1" s="2"/>
      <c r="J1" s="2"/>
    </row>
    <row r="2" spans="1:10" ht="19.5" customHeight="1">
      <c r="A2" s="88" t="s">
        <v>15</v>
      </c>
      <c r="B2" s="88"/>
      <c r="C2" s="88"/>
      <c r="D2" s="88"/>
      <c r="E2" s="88"/>
      <c r="F2" s="88"/>
      <c r="G2" s="1"/>
      <c r="H2" s="1"/>
      <c r="I2" s="1"/>
      <c r="J2" s="1"/>
    </row>
    <row r="3" spans="1:10" ht="35.25" customHeight="1">
      <c r="A3" s="82" t="s">
        <v>125</v>
      </c>
      <c r="B3" s="82"/>
      <c r="C3" s="82"/>
      <c r="D3" s="82"/>
      <c r="E3" s="82"/>
      <c r="F3" s="82"/>
      <c r="G3" s="1"/>
      <c r="H3" s="1"/>
      <c r="I3" s="1"/>
      <c r="J3" s="1"/>
    </row>
    <row r="4" spans="1:10" ht="7.5" customHeigh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41.25" customHeight="1">
      <c r="A5" s="50" t="s">
        <v>16</v>
      </c>
      <c r="B5" s="83" t="s">
        <v>129</v>
      </c>
      <c r="C5" s="83"/>
      <c r="D5" s="83"/>
      <c r="E5" s="83"/>
      <c r="F5" s="83"/>
      <c r="G5" s="1"/>
      <c r="H5" s="1"/>
      <c r="I5" s="1"/>
      <c r="J5" s="1"/>
    </row>
    <row r="6" spans="1:6" ht="18.75" customHeight="1">
      <c r="A6" s="5" t="s">
        <v>18</v>
      </c>
      <c r="B6" s="5" t="s">
        <v>17</v>
      </c>
      <c r="C6" s="20" t="s">
        <v>26</v>
      </c>
      <c r="D6" s="20" t="s">
        <v>30</v>
      </c>
      <c r="E6" s="19" t="s">
        <v>13</v>
      </c>
      <c r="F6" s="77" t="s">
        <v>14</v>
      </c>
    </row>
    <row r="7" spans="1:6" ht="41.25" customHeight="1">
      <c r="A7" s="6" t="s">
        <v>1</v>
      </c>
      <c r="B7" s="7" t="s">
        <v>113</v>
      </c>
      <c r="C7" s="73">
        <v>83625722.69</v>
      </c>
      <c r="D7" s="73">
        <v>83625722.69</v>
      </c>
      <c r="E7" s="11">
        <f>SUM(D7/C7)</f>
        <v>1</v>
      </c>
      <c r="F7" s="74">
        <v>10</v>
      </c>
    </row>
    <row r="8" spans="1:6" ht="12.75">
      <c r="A8" s="6" t="s">
        <v>3</v>
      </c>
      <c r="B8" s="7" t="s">
        <v>4</v>
      </c>
      <c r="C8" s="73">
        <v>5167110</v>
      </c>
      <c r="D8" s="73">
        <v>48000</v>
      </c>
      <c r="E8" s="11">
        <f aca="true" t="shared" si="0" ref="E8:E13">SUM(D8/C8)</f>
        <v>0.009289525479426604</v>
      </c>
      <c r="F8" s="74">
        <v>1</v>
      </c>
    </row>
    <row r="9" spans="1:6" ht="38.25">
      <c r="A9" s="6" t="s">
        <v>5</v>
      </c>
      <c r="B9" s="7" t="s">
        <v>109</v>
      </c>
      <c r="C9" s="73">
        <v>217776140.13</v>
      </c>
      <c r="D9" s="73">
        <v>216410298.83</v>
      </c>
      <c r="E9" s="11">
        <f>SUM(D9/C9)</f>
        <v>0.9937282325823911</v>
      </c>
      <c r="F9" s="74">
        <v>10</v>
      </c>
    </row>
    <row r="10" spans="1:6" ht="29.25" customHeight="1">
      <c r="A10" s="6" t="s">
        <v>7</v>
      </c>
      <c r="B10" s="7" t="s">
        <v>107</v>
      </c>
      <c r="C10" s="73">
        <v>48963350</v>
      </c>
      <c r="D10" s="73">
        <v>48542830</v>
      </c>
      <c r="E10" s="11">
        <f>SUM(D10/C10)</f>
        <v>0.9914115353626743</v>
      </c>
      <c r="F10" s="74">
        <v>10</v>
      </c>
    </row>
    <row r="11" spans="1:6" ht="15.75" customHeight="1">
      <c r="A11" s="6" t="s">
        <v>9</v>
      </c>
      <c r="B11" s="7" t="s">
        <v>10</v>
      </c>
      <c r="C11" s="73">
        <v>61565932.67</v>
      </c>
      <c r="D11" s="73">
        <v>61430544.93</v>
      </c>
      <c r="E11" s="11">
        <f t="shared" si="0"/>
        <v>0.9978009309023922</v>
      </c>
      <c r="F11" s="74">
        <v>10</v>
      </c>
    </row>
    <row r="12" spans="1:6" ht="39" customHeight="1">
      <c r="A12" s="6" t="s">
        <v>11</v>
      </c>
      <c r="B12" s="7" t="s">
        <v>106</v>
      </c>
      <c r="C12" s="73">
        <v>152871680.87</v>
      </c>
      <c r="D12" s="73">
        <v>145425325.26</v>
      </c>
      <c r="E12" s="11">
        <f t="shared" si="0"/>
        <v>0.9512901567666264</v>
      </c>
      <c r="F12" s="74">
        <v>10</v>
      </c>
    </row>
    <row r="13" spans="1:6" ht="12.75">
      <c r="A13" s="8" t="s">
        <v>0</v>
      </c>
      <c r="B13" s="9" t="s">
        <v>102</v>
      </c>
      <c r="C13" s="10">
        <f>SUM(C7:C12)</f>
        <v>569969936.36</v>
      </c>
      <c r="D13" s="10">
        <f>SUM(D7:D12)</f>
        <v>555482721.71</v>
      </c>
      <c r="E13" s="12">
        <f t="shared" si="0"/>
        <v>0.974582493346018</v>
      </c>
      <c r="F13" s="18"/>
    </row>
    <row r="14" spans="1:6" ht="7.5" customHeight="1">
      <c r="A14" s="21"/>
      <c r="B14" s="22"/>
      <c r="C14" s="23"/>
      <c r="D14" s="23"/>
      <c r="E14" s="24"/>
      <c r="F14" s="25"/>
    </row>
    <row r="15" spans="1:6" ht="18.75" customHeight="1">
      <c r="A15" s="49" t="s">
        <v>55</v>
      </c>
      <c r="B15" s="84" t="s">
        <v>56</v>
      </c>
      <c r="C15" s="84"/>
      <c r="D15" s="84"/>
      <c r="E15" s="84"/>
      <c r="F15" s="84"/>
    </row>
    <row r="16" spans="1:6" ht="26.25" customHeight="1">
      <c r="A16" s="5" t="s">
        <v>18</v>
      </c>
      <c r="B16" s="5" t="s">
        <v>17</v>
      </c>
      <c r="C16" s="40" t="s">
        <v>76</v>
      </c>
      <c r="D16" s="77" t="s">
        <v>14</v>
      </c>
      <c r="E16" s="29"/>
      <c r="F16" s="30"/>
    </row>
    <row r="17" spans="1:6" ht="39.75" customHeight="1">
      <c r="A17" s="6" t="s">
        <v>1</v>
      </c>
      <c r="B17" s="7" t="s">
        <v>113</v>
      </c>
      <c r="C17" s="6">
        <v>2</v>
      </c>
      <c r="D17" s="61">
        <v>3</v>
      </c>
      <c r="E17" s="29"/>
      <c r="F17" s="30"/>
    </row>
    <row r="18" spans="1:6" ht="18.75" customHeight="1">
      <c r="A18" s="6" t="s">
        <v>3</v>
      </c>
      <c r="B18" s="7" t="s">
        <v>4</v>
      </c>
      <c r="C18" s="6" t="s">
        <v>69</v>
      </c>
      <c r="D18" s="61">
        <v>3</v>
      </c>
      <c r="E18" s="29"/>
      <c r="F18" s="30"/>
    </row>
    <row r="19" spans="1:6" ht="38.25">
      <c r="A19" s="6" t="s">
        <v>5</v>
      </c>
      <c r="B19" s="7" t="s">
        <v>109</v>
      </c>
      <c r="C19" s="6" t="s">
        <v>69</v>
      </c>
      <c r="D19" s="61">
        <v>3</v>
      </c>
      <c r="E19" s="29"/>
      <c r="F19" s="30"/>
    </row>
    <row r="20" spans="1:6" ht="27" customHeight="1">
      <c r="A20" s="6" t="s">
        <v>7</v>
      </c>
      <c r="B20" s="7" t="s">
        <v>107</v>
      </c>
      <c r="C20" s="6" t="s">
        <v>69</v>
      </c>
      <c r="D20" s="61">
        <v>3</v>
      </c>
      <c r="E20" s="29"/>
      <c r="F20" s="30"/>
    </row>
    <row r="21" spans="1:6" ht="20.25" customHeight="1">
      <c r="A21" s="6" t="s">
        <v>9</v>
      </c>
      <c r="B21" s="7" t="s">
        <v>10</v>
      </c>
      <c r="C21" s="6" t="s">
        <v>69</v>
      </c>
      <c r="D21" s="61">
        <v>3</v>
      </c>
      <c r="E21" s="29"/>
      <c r="F21" s="30"/>
    </row>
    <row r="22" spans="1:6" ht="37.5" customHeight="1">
      <c r="A22" s="6" t="s">
        <v>11</v>
      </c>
      <c r="B22" s="7" t="s">
        <v>106</v>
      </c>
      <c r="C22" s="6" t="s">
        <v>69</v>
      </c>
      <c r="D22" s="61">
        <v>3</v>
      </c>
      <c r="E22" s="29"/>
      <c r="F22" s="30"/>
    </row>
    <row r="23" spans="1:6" ht="9" customHeight="1">
      <c r="A23" s="21"/>
      <c r="B23" s="27"/>
      <c r="C23" s="28"/>
      <c r="D23" s="28"/>
      <c r="E23" s="29"/>
      <c r="F23" s="30"/>
    </row>
    <row r="24" spans="1:6" ht="38.25" customHeight="1">
      <c r="A24" s="49" t="s">
        <v>57</v>
      </c>
      <c r="B24" s="84" t="s">
        <v>58</v>
      </c>
      <c r="C24" s="84"/>
      <c r="D24" s="84"/>
      <c r="E24" s="84"/>
      <c r="F24" s="84"/>
    </row>
    <row r="25" spans="1:8" ht="20.25">
      <c r="A25" s="5" t="s">
        <v>18</v>
      </c>
      <c r="B25" s="5" t="s">
        <v>17</v>
      </c>
      <c r="C25" s="20" t="s">
        <v>77</v>
      </c>
      <c r="D25" s="20" t="s">
        <v>26</v>
      </c>
      <c r="E25" s="19" t="s">
        <v>78</v>
      </c>
      <c r="F25" s="77" t="s">
        <v>14</v>
      </c>
      <c r="G25" s="33"/>
      <c r="H25" s="33"/>
    </row>
    <row r="26" spans="1:8" ht="39" customHeight="1">
      <c r="A26" s="6" t="s">
        <v>1</v>
      </c>
      <c r="B26" s="7" t="s">
        <v>113</v>
      </c>
      <c r="C26" s="6" t="s">
        <v>28</v>
      </c>
      <c r="D26" s="6" t="s">
        <v>79</v>
      </c>
      <c r="E26" s="6" t="s">
        <v>28</v>
      </c>
      <c r="F26" s="61">
        <v>3</v>
      </c>
      <c r="G26" s="33"/>
      <c r="H26" s="33"/>
    </row>
    <row r="27" spans="1:8" ht="12.75">
      <c r="A27" s="6" t="s">
        <v>3</v>
      </c>
      <c r="B27" s="7" t="s">
        <v>4</v>
      </c>
      <c r="C27" s="6" t="s">
        <v>28</v>
      </c>
      <c r="D27" s="6" t="s">
        <v>69</v>
      </c>
      <c r="E27" s="6" t="s">
        <v>28</v>
      </c>
      <c r="F27" s="61">
        <v>3</v>
      </c>
      <c r="G27" s="33"/>
      <c r="H27" s="33"/>
    </row>
    <row r="28" spans="1:8" ht="38.25">
      <c r="A28" s="6" t="s">
        <v>5</v>
      </c>
      <c r="B28" s="7" t="s">
        <v>109</v>
      </c>
      <c r="C28" s="6" t="s">
        <v>24</v>
      </c>
      <c r="D28" s="6" t="s">
        <v>103</v>
      </c>
      <c r="E28" s="6" t="s">
        <v>123</v>
      </c>
      <c r="F28" s="61">
        <v>1</v>
      </c>
      <c r="G28" s="71"/>
      <c r="H28" s="33"/>
    </row>
    <row r="29" spans="1:8" ht="27.75" customHeight="1">
      <c r="A29" s="6" t="s">
        <v>7</v>
      </c>
      <c r="B29" s="7" t="s">
        <v>107</v>
      </c>
      <c r="C29" s="6" t="s">
        <v>24</v>
      </c>
      <c r="D29" s="6" t="s">
        <v>68</v>
      </c>
      <c r="E29" s="6" t="s">
        <v>110</v>
      </c>
      <c r="F29" s="61">
        <v>0</v>
      </c>
      <c r="G29" s="71"/>
      <c r="H29" s="33"/>
    </row>
    <row r="30" spans="1:8" ht="15" customHeight="1">
      <c r="A30" s="6" t="s">
        <v>9</v>
      </c>
      <c r="B30" s="7" t="s">
        <v>10</v>
      </c>
      <c r="C30" s="6" t="s">
        <v>28</v>
      </c>
      <c r="D30" s="6" t="s">
        <v>122</v>
      </c>
      <c r="E30" s="6" t="s">
        <v>28</v>
      </c>
      <c r="F30" s="61">
        <v>3</v>
      </c>
      <c r="G30" s="71"/>
      <c r="H30" s="33"/>
    </row>
    <row r="31" spans="1:8" ht="36.75" customHeight="1">
      <c r="A31" s="6" t="s">
        <v>11</v>
      </c>
      <c r="B31" s="7" t="s">
        <v>106</v>
      </c>
      <c r="C31" s="6" t="s">
        <v>28</v>
      </c>
      <c r="D31" s="6" t="s">
        <v>130</v>
      </c>
      <c r="E31" s="6" t="s">
        <v>28</v>
      </c>
      <c r="F31" s="61">
        <v>3</v>
      </c>
      <c r="G31" s="71"/>
      <c r="H31" s="33"/>
    </row>
    <row r="32" spans="1:6" ht="15" customHeight="1">
      <c r="A32" s="13"/>
      <c r="B32" s="33"/>
      <c r="C32" s="33"/>
      <c r="D32" s="33"/>
      <c r="E32" s="33"/>
      <c r="F32" s="33"/>
    </row>
    <row r="33" spans="1:6" ht="40.5" customHeight="1">
      <c r="A33" s="50" t="s">
        <v>59</v>
      </c>
      <c r="B33" s="84" t="s">
        <v>60</v>
      </c>
      <c r="C33" s="84"/>
      <c r="D33" s="84"/>
      <c r="E33" s="84"/>
      <c r="F33" s="84"/>
    </row>
    <row r="34" spans="1:6" ht="23.25" customHeight="1">
      <c r="A34" s="5" t="s">
        <v>18</v>
      </c>
      <c r="B34" s="5" t="s">
        <v>17</v>
      </c>
      <c r="C34" s="19" t="s">
        <v>80</v>
      </c>
      <c r="D34" s="77" t="s">
        <v>14</v>
      </c>
      <c r="E34" s="33"/>
      <c r="F34" s="33"/>
    </row>
    <row r="35" spans="1:6" ht="48.75" customHeight="1">
      <c r="A35" s="6" t="s">
        <v>1</v>
      </c>
      <c r="B35" s="7" t="s">
        <v>113</v>
      </c>
      <c r="C35" s="6" t="s">
        <v>81</v>
      </c>
      <c r="D35" s="38">
        <v>2</v>
      </c>
      <c r="E35" s="33"/>
      <c r="F35" s="33"/>
    </row>
    <row r="36" spans="1:6" ht="18" customHeight="1">
      <c r="A36" s="6" t="s">
        <v>3</v>
      </c>
      <c r="B36" s="7" t="s">
        <v>4</v>
      </c>
      <c r="C36" s="6" t="s">
        <v>81</v>
      </c>
      <c r="D36" s="38">
        <v>2</v>
      </c>
      <c r="E36" s="33"/>
      <c r="F36" s="33"/>
    </row>
    <row r="37" spans="1:6" ht="38.25">
      <c r="A37" s="6" t="s">
        <v>5</v>
      </c>
      <c r="B37" s="7" t="s">
        <v>109</v>
      </c>
      <c r="C37" s="6" t="s">
        <v>81</v>
      </c>
      <c r="D37" s="38">
        <v>2</v>
      </c>
      <c r="E37" s="33"/>
      <c r="F37" s="33"/>
    </row>
    <row r="38" spans="1:6" ht="38.25">
      <c r="A38" s="6" t="s">
        <v>7</v>
      </c>
      <c r="B38" s="7" t="s">
        <v>107</v>
      </c>
      <c r="C38" s="6" t="s">
        <v>120</v>
      </c>
      <c r="D38" s="70">
        <v>2</v>
      </c>
      <c r="E38" s="33"/>
      <c r="F38" s="33"/>
    </row>
    <row r="39" spans="1:6" ht="36.75" customHeight="1">
      <c r="A39" s="6" t="s">
        <v>9</v>
      </c>
      <c r="B39" s="7" t="s">
        <v>10</v>
      </c>
      <c r="C39" s="6" t="s">
        <v>131</v>
      </c>
      <c r="D39" s="38">
        <v>2</v>
      </c>
      <c r="E39" s="29"/>
      <c r="F39" s="30"/>
    </row>
    <row r="40" spans="1:6" ht="36" customHeight="1">
      <c r="A40" s="6" t="s">
        <v>11</v>
      </c>
      <c r="B40" s="7" t="s">
        <v>106</v>
      </c>
      <c r="C40" s="6" t="s">
        <v>81</v>
      </c>
      <c r="D40" s="38">
        <v>2</v>
      </c>
      <c r="E40" s="29"/>
      <c r="F40" s="30"/>
    </row>
    <row r="41" spans="1:6" ht="19.5" customHeight="1">
      <c r="A41" s="36"/>
      <c r="B41" s="37"/>
      <c r="C41" s="36"/>
      <c r="D41" s="36"/>
      <c r="E41" s="29"/>
      <c r="F41" s="30"/>
    </row>
    <row r="42" spans="1:6" ht="29.25" customHeight="1">
      <c r="A42" s="50" t="s">
        <v>114</v>
      </c>
      <c r="B42" s="83" t="s">
        <v>116</v>
      </c>
      <c r="C42" s="83"/>
      <c r="D42" s="83"/>
      <c r="E42" s="56"/>
      <c r="F42" s="56"/>
    </row>
    <row r="43" spans="1:8" ht="23.25" customHeight="1">
      <c r="A43" s="5" t="s">
        <v>18</v>
      </c>
      <c r="B43" s="5" t="s">
        <v>17</v>
      </c>
      <c r="C43" s="105" t="s">
        <v>115</v>
      </c>
      <c r="D43" s="106"/>
      <c r="E43" s="107"/>
      <c r="F43" s="77" t="s">
        <v>14</v>
      </c>
      <c r="G43" s="29"/>
      <c r="H43" s="30"/>
    </row>
    <row r="44" spans="1:8" ht="51" customHeight="1">
      <c r="A44" s="6" t="s">
        <v>1</v>
      </c>
      <c r="B44" s="7" t="s">
        <v>113</v>
      </c>
      <c r="C44" s="102" t="s">
        <v>119</v>
      </c>
      <c r="D44" s="103"/>
      <c r="E44" s="104"/>
      <c r="F44" s="61">
        <v>0</v>
      </c>
      <c r="G44" s="29"/>
      <c r="H44" s="30"/>
    </row>
    <row r="45" spans="1:8" ht="39" customHeight="1">
      <c r="A45" s="6" t="s">
        <v>3</v>
      </c>
      <c r="B45" s="7" t="s">
        <v>4</v>
      </c>
      <c r="C45" s="102" t="s">
        <v>119</v>
      </c>
      <c r="D45" s="103"/>
      <c r="E45" s="104"/>
      <c r="F45" s="61">
        <v>0</v>
      </c>
      <c r="G45" s="29"/>
      <c r="H45" s="30"/>
    </row>
    <row r="46" spans="1:8" ht="46.5" customHeight="1">
      <c r="A46" s="6" t="s">
        <v>5</v>
      </c>
      <c r="B46" s="7" t="s">
        <v>109</v>
      </c>
      <c r="C46" s="99" t="s">
        <v>117</v>
      </c>
      <c r="D46" s="100"/>
      <c r="E46" s="101"/>
      <c r="F46" s="61">
        <v>0</v>
      </c>
      <c r="G46" s="29"/>
      <c r="H46" s="30"/>
    </row>
    <row r="47" spans="1:8" ht="47.25" customHeight="1">
      <c r="A47" s="6" t="s">
        <v>7</v>
      </c>
      <c r="B47" s="7" t="s">
        <v>107</v>
      </c>
      <c r="C47" s="99" t="s">
        <v>117</v>
      </c>
      <c r="D47" s="100"/>
      <c r="E47" s="101"/>
      <c r="F47" s="61">
        <v>0</v>
      </c>
      <c r="G47" s="29"/>
      <c r="H47" s="30"/>
    </row>
    <row r="48" spans="1:8" ht="48" customHeight="1">
      <c r="A48" s="6" t="s">
        <v>9</v>
      </c>
      <c r="B48" s="7" t="s">
        <v>10</v>
      </c>
      <c r="C48" s="99" t="s">
        <v>117</v>
      </c>
      <c r="D48" s="100"/>
      <c r="E48" s="101"/>
      <c r="F48" s="61">
        <v>0</v>
      </c>
      <c r="G48" s="29"/>
      <c r="H48" s="30"/>
    </row>
    <row r="49" spans="1:8" ht="49.5" customHeight="1">
      <c r="A49" s="6" t="s">
        <v>11</v>
      </c>
      <c r="B49" s="7" t="s">
        <v>106</v>
      </c>
      <c r="C49" s="99" t="s">
        <v>118</v>
      </c>
      <c r="D49" s="100"/>
      <c r="E49" s="101"/>
      <c r="F49" s="61">
        <v>0</v>
      </c>
      <c r="G49" s="29"/>
      <c r="H49" s="30"/>
    </row>
    <row r="50" spans="1:6" ht="23.25" customHeight="1">
      <c r="A50" s="55"/>
      <c r="B50" s="27"/>
      <c r="C50" s="28"/>
      <c r="D50" s="28"/>
      <c r="E50" s="29"/>
      <c r="F50" s="30"/>
    </row>
    <row r="51" spans="1:6" ht="27.75" customHeight="1">
      <c r="A51" s="50" t="s">
        <v>25</v>
      </c>
      <c r="B51" s="83" t="s">
        <v>31</v>
      </c>
      <c r="C51" s="83"/>
      <c r="D51" s="83"/>
      <c r="E51" s="83"/>
      <c r="F51" s="83"/>
    </row>
    <row r="52" spans="1:6" ht="30" customHeight="1">
      <c r="A52" s="5" t="s">
        <v>18</v>
      </c>
      <c r="B52" s="5" t="s">
        <v>17</v>
      </c>
      <c r="C52" s="20" t="s">
        <v>19</v>
      </c>
      <c r="D52" s="20" t="s">
        <v>20</v>
      </c>
      <c r="E52" s="20" t="s">
        <v>21</v>
      </c>
      <c r="F52" s="77" t="s">
        <v>14</v>
      </c>
    </row>
    <row r="53" spans="1:6" ht="42.75" customHeight="1">
      <c r="A53" s="6" t="s">
        <v>1</v>
      </c>
      <c r="B53" s="7" t="s">
        <v>113</v>
      </c>
      <c r="C53" s="73">
        <v>83625722.69</v>
      </c>
      <c r="D53" s="73">
        <v>78039269.65</v>
      </c>
      <c r="E53" s="14">
        <f>SUM(C53-D53)/C53</f>
        <v>0.06680304648258689</v>
      </c>
      <c r="F53" s="75">
        <v>0</v>
      </c>
    </row>
    <row r="54" spans="1:6" ht="18" customHeight="1">
      <c r="A54" s="6" t="s">
        <v>3</v>
      </c>
      <c r="B54" s="7" t="s">
        <v>4</v>
      </c>
      <c r="C54" s="73">
        <v>5167110</v>
      </c>
      <c r="D54" s="73">
        <v>5012537.17</v>
      </c>
      <c r="E54" s="14">
        <f aca="true" t="shared" si="1" ref="E54:E59">SUM(C54-D54)/C54</f>
        <v>0.029914755056501617</v>
      </c>
      <c r="F54" s="75">
        <v>1</v>
      </c>
    </row>
    <row r="55" spans="1:6" ht="38.25" customHeight="1">
      <c r="A55" s="6" t="s">
        <v>5</v>
      </c>
      <c r="B55" s="7" t="s">
        <v>109</v>
      </c>
      <c r="C55" s="73">
        <v>217776140.13</v>
      </c>
      <c r="D55" s="73">
        <v>215620849.58</v>
      </c>
      <c r="E55" s="14">
        <f t="shared" si="1"/>
        <v>0.009896816743622125</v>
      </c>
      <c r="F55" s="75">
        <v>3</v>
      </c>
    </row>
    <row r="56" spans="1:6" ht="27" customHeight="1">
      <c r="A56" s="6" t="s">
        <v>7</v>
      </c>
      <c r="B56" s="7" t="s">
        <v>107</v>
      </c>
      <c r="C56" s="73">
        <v>48963350</v>
      </c>
      <c r="D56" s="73">
        <v>48763544.19</v>
      </c>
      <c r="E56" s="14">
        <f t="shared" si="1"/>
        <v>0.00408072180518699</v>
      </c>
      <c r="F56" s="75">
        <v>5</v>
      </c>
    </row>
    <row r="57" spans="1:7" ht="21" customHeight="1">
      <c r="A57" s="6" t="s">
        <v>9</v>
      </c>
      <c r="B57" s="7" t="s">
        <v>10</v>
      </c>
      <c r="C57" s="73">
        <v>61565932.67</v>
      </c>
      <c r="D57" s="73">
        <v>60634880.85</v>
      </c>
      <c r="E57" s="14">
        <f t="shared" si="1"/>
        <v>0.015122841149675062</v>
      </c>
      <c r="F57" s="75">
        <v>3</v>
      </c>
      <c r="G57" s="26"/>
    </row>
    <row r="58" spans="1:6" ht="37.5" customHeight="1">
      <c r="A58" s="6" t="s">
        <v>11</v>
      </c>
      <c r="B58" s="7" t="s">
        <v>106</v>
      </c>
      <c r="C58" s="73">
        <v>152871680.87</v>
      </c>
      <c r="D58" s="73">
        <v>150177299.11</v>
      </c>
      <c r="E58" s="14">
        <f t="shared" si="1"/>
        <v>0.017625120262079515</v>
      </c>
      <c r="F58" s="75">
        <v>3</v>
      </c>
    </row>
    <row r="59" spans="1:6" ht="12.75" customHeight="1">
      <c r="A59" s="8" t="s">
        <v>0</v>
      </c>
      <c r="B59" s="9" t="s">
        <v>102</v>
      </c>
      <c r="C59" s="10">
        <f>SUM(C53:C58)</f>
        <v>569969936.36</v>
      </c>
      <c r="D59" s="10">
        <f>SUM(D53:D58)</f>
        <v>558248380.5500001</v>
      </c>
      <c r="E59" s="15">
        <f t="shared" si="1"/>
        <v>0.020565217675966096</v>
      </c>
      <c r="F59" s="17"/>
    </row>
    <row r="60" spans="1:6" ht="12.75" customHeight="1">
      <c r="A60" s="21"/>
      <c r="B60" s="27"/>
      <c r="C60" s="28"/>
      <c r="D60" s="28"/>
      <c r="E60" s="31"/>
      <c r="F60" s="32"/>
    </row>
    <row r="61" spans="1:6" ht="21" customHeight="1">
      <c r="A61" s="48" t="s">
        <v>34</v>
      </c>
      <c r="B61" s="83" t="s">
        <v>35</v>
      </c>
      <c r="C61" s="83"/>
      <c r="D61" s="83"/>
      <c r="E61" s="84"/>
      <c r="F61" s="84"/>
    </row>
    <row r="62" spans="1:6" ht="28.5" customHeight="1">
      <c r="A62" s="78" t="s">
        <v>18</v>
      </c>
      <c r="B62" s="5" t="s">
        <v>17</v>
      </c>
      <c r="C62" s="20" t="s">
        <v>33</v>
      </c>
      <c r="D62" s="77" t="s">
        <v>14</v>
      </c>
      <c r="E62" s="34"/>
      <c r="F62" s="32"/>
    </row>
    <row r="63" spans="1:6" ht="42" customHeight="1">
      <c r="A63" s="6" t="s">
        <v>1</v>
      </c>
      <c r="B63" s="7" t="s">
        <v>2</v>
      </c>
      <c r="C63" s="6">
        <v>0</v>
      </c>
      <c r="D63" s="61">
        <v>5</v>
      </c>
      <c r="E63" s="31"/>
      <c r="F63" s="32"/>
    </row>
    <row r="64" spans="1:6" ht="19.5" customHeight="1">
      <c r="A64" s="6" t="s">
        <v>3</v>
      </c>
      <c r="B64" s="7" t="s">
        <v>4</v>
      </c>
      <c r="C64" s="6">
        <v>0</v>
      </c>
      <c r="D64" s="61">
        <v>5</v>
      </c>
      <c r="E64" s="31"/>
      <c r="F64" s="32"/>
    </row>
    <row r="65" spans="1:6" ht="39" customHeight="1">
      <c r="A65" s="6" t="s">
        <v>5</v>
      </c>
      <c r="B65" s="7" t="s">
        <v>6</v>
      </c>
      <c r="C65" s="6" t="s">
        <v>28</v>
      </c>
      <c r="D65" s="61">
        <v>5</v>
      </c>
      <c r="E65" s="31"/>
      <c r="F65" s="32"/>
    </row>
    <row r="66" spans="1:6" ht="28.5" customHeight="1">
      <c r="A66" s="6" t="s">
        <v>7</v>
      </c>
      <c r="B66" s="7" t="s">
        <v>8</v>
      </c>
      <c r="C66" s="6" t="s">
        <v>28</v>
      </c>
      <c r="D66" s="61">
        <v>5</v>
      </c>
      <c r="E66" s="31"/>
      <c r="F66" s="32"/>
    </row>
    <row r="67" spans="1:6" ht="18" customHeight="1">
      <c r="A67" s="6" t="s">
        <v>9</v>
      </c>
      <c r="B67" s="7" t="s">
        <v>10</v>
      </c>
      <c r="C67" s="6" t="s">
        <v>28</v>
      </c>
      <c r="D67" s="61">
        <v>5</v>
      </c>
      <c r="E67" s="31"/>
      <c r="F67" s="32"/>
    </row>
    <row r="68" spans="1:6" ht="24.75" customHeight="1">
      <c r="A68" s="6" t="s">
        <v>11</v>
      </c>
      <c r="B68" s="7" t="s">
        <v>12</v>
      </c>
      <c r="C68" s="6" t="s">
        <v>28</v>
      </c>
      <c r="D68" s="61">
        <v>5</v>
      </c>
      <c r="E68" s="31"/>
      <c r="F68" s="32"/>
    </row>
    <row r="69" spans="1:6" ht="12.75" customHeight="1">
      <c r="A69" s="21"/>
      <c r="B69" s="27"/>
      <c r="C69" s="35"/>
      <c r="D69" s="32"/>
      <c r="E69" s="31"/>
      <c r="F69" s="32"/>
    </row>
    <row r="70" spans="1:6" ht="24.75" customHeight="1">
      <c r="A70" s="48" t="s">
        <v>36</v>
      </c>
      <c r="B70" s="87" t="s">
        <v>37</v>
      </c>
      <c r="C70" s="87"/>
      <c r="D70" s="87"/>
      <c r="E70" s="87"/>
      <c r="F70" s="87"/>
    </row>
    <row r="71" spans="1:6" ht="22.5" customHeight="1">
      <c r="A71" s="78" t="s">
        <v>18</v>
      </c>
      <c r="B71" s="5" t="s">
        <v>17</v>
      </c>
      <c r="C71" s="20" t="s">
        <v>38</v>
      </c>
      <c r="D71" s="20" t="s">
        <v>39</v>
      </c>
      <c r="E71" s="20" t="s">
        <v>40</v>
      </c>
      <c r="F71" s="77" t="s">
        <v>14</v>
      </c>
    </row>
    <row r="72" spans="1:6" ht="42.75" customHeight="1">
      <c r="A72" s="6" t="s">
        <v>1</v>
      </c>
      <c r="B72" s="7" t="s">
        <v>113</v>
      </c>
      <c r="C72" s="6" t="s">
        <v>28</v>
      </c>
      <c r="D72" s="6" t="s">
        <v>128</v>
      </c>
      <c r="E72" s="47">
        <f aca="true" t="shared" si="2" ref="E72:E77">SUM(C72/D72)</f>
        <v>0</v>
      </c>
      <c r="F72" s="61">
        <v>5</v>
      </c>
    </row>
    <row r="73" spans="1:6" ht="21" customHeight="1">
      <c r="A73" s="6" t="s">
        <v>3</v>
      </c>
      <c r="B73" s="7" t="s">
        <v>4</v>
      </c>
      <c r="C73" s="6">
        <v>0</v>
      </c>
      <c r="D73" s="6" t="s">
        <v>128</v>
      </c>
      <c r="E73" s="47">
        <f t="shared" si="2"/>
        <v>0</v>
      </c>
      <c r="F73" s="61">
        <v>5</v>
      </c>
    </row>
    <row r="74" spans="1:6" ht="38.25" customHeight="1">
      <c r="A74" s="6" t="s">
        <v>5</v>
      </c>
      <c r="B74" s="7" t="s">
        <v>109</v>
      </c>
      <c r="C74" s="6" t="s">
        <v>28</v>
      </c>
      <c r="D74" s="6" t="s">
        <v>128</v>
      </c>
      <c r="E74" s="47">
        <f t="shared" si="2"/>
        <v>0</v>
      </c>
      <c r="F74" s="61">
        <v>5</v>
      </c>
    </row>
    <row r="75" spans="1:6" ht="27" customHeight="1">
      <c r="A75" s="6" t="s">
        <v>7</v>
      </c>
      <c r="B75" s="7" t="s">
        <v>107</v>
      </c>
      <c r="C75" s="6" t="s">
        <v>22</v>
      </c>
      <c r="D75" s="6" t="s">
        <v>128</v>
      </c>
      <c r="E75" s="47">
        <f>SUM(C75/D75)</f>
        <v>0.12</v>
      </c>
      <c r="F75" s="61">
        <v>0</v>
      </c>
    </row>
    <row r="76" spans="1:6" ht="21.75" customHeight="1">
      <c r="A76" s="6" t="s">
        <v>9</v>
      </c>
      <c r="B76" s="7" t="s">
        <v>10</v>
      </c>
      <c r="C76" s="6" t="s">
        <v>24</v>
      </c>
      <c r="D76" s="6" t="s">
        <v>128</v>
      </c>
      <c r="E76" s="47">
        <f>SUM(C76/D76)</f>
        <v>0.04</v>
      </c>
      <c r="F76" s="61">
        <v>0</v>
      </c>
    </row>
    <row r="77" spans="1:6" ht="38.25" customHeight="1">
      <c r="A77" s="6" t="s">
        <v>11</v>
      </c>
      <c r="B77" s="7" t="s">
        <v>106</v>
      </c>
      <c r="C77" s="6">
        <v>0</v>
      </c>
      <c r="D77" s="6" t="s">
        <v>128</v>
      </c>
      <c r="E77" s="47">
        <f t="shared" si="2"/>
        <v>0</v>
      </c>
      <c r="F77" s="61">
        <v>5</v>
      </c>
    </row>
    <row r="78" spans="1:6" ht="18.75" customHeight="1">
      <c r="A78" s="36"/>
      <c r="B78" s="37"/>
      <c r="C78" s="36"/>
      <c r="D78" s="36"/>
      <c r="E78" s="36"/>
      <c r="F78" s="36"/>
    </row>
    <row r="79" spans="1:6" ht="23.25" customHeight="1">
      <c r="A79" s="48" t="s">
        <v>41</v>
      </c>
      <c r="B79" s="87" t="s">
        <v>42</v>
      </c>
      <c r="C79" s="87"/>
      <c r="D79" s="87"/>
      <c r="E79" s="87"/>
      <c r="F79" s="87"/>
    </row>
    <row r="80" spans="1:6" ht="40.5" customHeight="1">
      <c r="A80" s="78" t="s">
        <v>18</v>
      </c>
      <c r="B80" s="5" t="s">
        <v>17</v>
      </c>
      <c r="C80" s="20" t="s">
        <v>44</v>
      </c>
      <c r="D80" s="20" t="s">
        <v>39</v>
      </c>
      <c r="E80" s="20" t="s">
        <v>45</v>
      </c>
      <c r="F80" s="79" t="s">
        <v>47</v>
      </c>
    </row>
    <row r="81" spans="1:6" ht="40.5" customHeight="1">
      <c r="A81" s="6" t="s">
        <v>1</v>
      </c>
      <c r="B81" s="7" t="s">
        <v>113</v>
      </c>
      <c r="C81" s="6" t="s">
        <v>24</v>
      </c>
      <c r="D81" s="6" t="s">
        <v>128</v>
      </c>
      <c r="E81" s="38">
        <f aca="true" t="shared" si="3" ref="E81:E86">SUM(C81/D81)*5</f>
        <v>0.2</v>
      </c>
      <c r="F81" s="39">
        <f aca="true" t="shared" si="4" ref="F81:F86">SUM(5-E81)</f>
        <v>4.8</v>
      </c>
    </row>
    <row r="82" spans="1:6" ht="22.5" customHeight="1">
      <c r="A82" s="6" t="s">
        <v>3</v>
      </c>
      <c r="B82" s="7" t="s">
        <v>4</v>
      </c>
      <c r="C82" s="6">
        <v>0</v>
      </c>
      <c r="D82" s="6" t="s">
        <v>128</v>
      </c>
      <c r="E82" s="38">
        <f t="shared" si="3"/>
        <v>0</v>
      </c>
      <c r="F82" s="39">
        <f t="shared" si="4"/>
        <v>5</v>
      </c>
    </row>
    <row r="83" spans="1:6" ht="40.5" customHeight="1">
      <c r="A83" s="6" t="s">
        <v>5</v>
      </c>
      <c r="B83" s="7" t="s">
        <v>109</v>
      </c>
      <c r="C83" s="6" t="s">
        <v>121</v>
      </c>
      <c r="D83" s="6" t="s">
        <v>128</v>
      </c>
      <c r="E83" s="38">
        <f t="shared" si="3"/>
        <v>1.2</v>
      </c>
      <c r="F83" s="39">
        <f t="shared" si="4"/>
        <v>3.8</v>
      </c>
    </row>
    <row r="84" spans="1:6" ht="27" customHeight="1">
      <c r="A84" s="6" t="s">
        <v>7</v>
      </c>
      <c r="B84" s="7" t="s">
        <v>107</v>
      </c>
      <c r="C84" s="6" t="s">
        <v>69</v>
      </c>
      <c r="D84" s="6" t="s">
        <v>128</v>
      </c>
      <c r="E84" s="38">
        <f t="shared" si="3"/>
        <v>0.4</v>
      </c>
      <c r="F84" s="39">
        <f t="shared" si="4"/>
        <v>4.6</v>
      </c>
    </row>
    <row r="85" spans="1:6" ht="27" customHeight="1">
      <c r="A85" s="6" t="s">
        <v>9</v>
      </c>
      <c r="B85" s="7" t="s">
        <v>10</v>
      </c>
      <c r="C85" s="6" t="s">
        <v>23</v>
      </c>
      <c r="D85" s="6" t="s">
        <v>128</v>
      </c>
      <c r="E85" s="38">
        <f t="shared" si="3"/>
        <v>1</v>
      </c>
      <c r="F85" s="39">
        <f t="shared" si="4"/>
        <v>4</v>
      </c>
    </row>
    <row r="86" spans="1:6" ht="35.25" customHeight="1">
      <c r="A86" s="6" t="s">
        <v>11</v>
      </c>
      <c r="B86" s="7" t="s">
        <v>106</v>
      </c>
      <c r="C86" s="6">
        <v>0</v>
      </c>
      <c r="D86" s="6" t="s">
        <v>128</v>
      </c>
      <c r="E86" s="38">
        <f t="shared" si="3"/>
        <v>0</v>
      </c>
      <c r="F86" s="39">
        <f t="shared" si="4"/>
        <v>5</v>
      </c>
    </row>
    <row r="87" spans="1:6" ht="19.5" customHeight="1">
      <c r="A87" s="36"/>
      <c r="B87" s="37"/>
      <c r="C87" s="36"/>
      <c r="D87" s="36"/>
      <c r="E87" s="36"/>
      <c r="F87" s="36"/>
    </row>
    <row r="88" spans="1:6" ht="15.75" customHeight="1">
      <c r="A88" s="48" t="s">
        <v>43</v>
      </c>
      <c r="B88" s="83" t="s">
        <v>46</v>
      </c>
      <c r="C88" s="83"/>
      <c r="D88" s="83"/>
      <c r="E88" s="84"/>
      <c r="F88" s="84"/>
    </row>
    <row r="89" spans="1:6" ht="40.5" customHeight="1">
      <c r="A89" s="78" t="s">
        <v>18</v>
      </c>
      <c r="B89" s="5" t="s">
        <v>17</v>
      </c>
      <c r="C89" s="20" t="s">
        <v>50</v>
      </c>
      <c r="D89" s="20" t="s">
        <v>49</v>
      </c>
      <c r="E89" s="20" t="s">
        <v>48</v>
      </c>
      <c r="F89" s="77" t="s">
        <v>14</v>
      </c>
    </row>
    <row r="90" spans="1:6" ht="40.5" customHeight="1">
      <c r="A90" s="6" t="s">
        <v>1</v>
      </c>
      <c r="B90" s="7" t="s">
        <v>113</v>
      </c>
      <c r="C90" s="6" t="s">
        <v>69</v>
      </c>
      <c r="D90" s="53">
        <v>497</v>
      </c>
      <c r="E90" s="51">
        <f aca="true" t="shared" si="5" ref="E90:E95">SUM(C90/D90)</f>
        <v>0.004024144869215292</v>
      </c>
      <c r="F90" s="61">
        <v>5</v>
      </c>
    </row>
    <row r="91" spans="1:6" ht="25.5" customHeight="1">
      <c r="A91" s="6" t="s">
        <v>3</v>
      </c>
      <c r="B91" s="7" t="s">
        <v>4</v>
      </c>
      <c r="C91" s="6" t="s">
        <v>22</v>
      </c>
      <c r="D91" s="53">
        <v>259</v>
      </c>
      <c r="E91" s="51">
        <f t="shared" si="5"/>
        <v>0.011583011583011582</v>
      </c>
      <c r="F91" s="61">
        <v>4</v>
      </c>
    </row>
    <row r="92" spans="1:6" ht="40.5" customHeight="1">
      <c r="A92" s="6" t="s">
        <v>5</v>
      </c>
      <c r="B92" s="7" t="s">
        <v>109</v>
      </c>
      <c r="C92" s="6" t="s">
        <v>127</v>
      </c>
      <c r="D92" s="53">
        <v>14809</v>
      </c>
      <c r="E92" s="51">
        <f t="shared" si="5"/>
        <v>0.02167600783307448</v>
      </c>
      <c r="F92" s="61">
        <v>4</v>
      </c>
    </row>
    <row r="93" spans="1:6" ht="28.5" customHeight="1">
      <c r="A93" s="6" t="s">
        <v>7</v>
      </c>
      <c r="B93" s="7" t="s">
        <v>107</v>
      </c>
      <c r="C93" s="6" t="s">
        <v>105</v>
      </c>
      <c r="D93" s="53">
        <v>625</v>
      </c>
      <c r="E93" s="51">
        <f t="shared" si="5"/>
        <v>0.0272</v>
      </c>
      <c r="F93" s="61">
        <v>4</v>
      </c>
    </row>
    <row r="94" spans="1:8" ht="19.5" customHeight="1">
      <c r="A94" s="6" t="s">
        <v>9</v>
      </c>
      <c r="B94" s="7" t="s">
        <v>10</v>
      </c>
      <c r="C94" s="6" t="s">
        <v>126</v>
      </c>
      <c r="D94" s="53">
        <v>2165</v>
      </c>
      <c r="E94" s="51">
        <f t="shared" si="5"/>
        <v>0.016628175519630486</v>
      </c>
      <c r="F94" s="61">
        <v>4</v>
      </c>
      <c r="H94" s="26"/>
    </row>
    <row r="95" spans="1:8" ht="36.75" customHeight="1">
      <c r="A95" s="6" t="s">
        <v>11</v>
      </c>
      <c r="B95" s="7" t="s">
        <v>106</v>
      </c>
      <c r="C95" s="6" t="s">
        <v>69</v>
      </c>
      <c r="D95" s="53">
        <v>837</v>
      </c>
      <c r="E95" s="51">
        <f t="shared" si="5"/>
        <v>0.0023894862604540022</v>
      </c>
      <c r="F95" s="61">
        <v>5</v>
      </c>
      <c r="H95" s="54"/>
    </row>
    <row r="96" ht="16.5" customHeight="1">
      <c r="D96" s="52"/>
    </row>
    <row r="97" spans="1:6" ht="27" customHeight="1">
      <c r="A97" s="50" t="s">
        <v>29</v>
      </c>
      <c r="B97" s="83" t="s">
        <v>111</v>
      </c>
      <c r="C97" s="83"/>
      <c r="D97" s="83"/>
      <c r="E97" s="83"/>
      <c r="F97" s="84"/>
    </row>
    <row r="98" spans="1:6" ht="25.5" customHeight="1">
      <c r="A98" s="5" t="s">
        <v>18</v>
      </c>
      <c r="B98" s="5" t="s">
        <v>17</v>
      </c>
      <c r="C98" s="105" t="s">
        <v>27</v>
      </c>
      <c r="D98" s="107"/>
      <c r="E98" s="77" t="s">
        <v>14</v>
      </c>
      <c r="F98" s="72"/>
    </row>
    <row r="99" spans="1:5" ht="40.5" customHeight="1">
      <c r="A99" s="6" t="s">
        <v>1</v>
      </c>
      <c r="B99" s="7" t="s">
        <v>113</v>
      </c>
      <c r="C99" s="108" t="s">
        <v>133</v>
      </c>
      <c r="D99" s="109"/>
      <c r="E99" s="68">
        <v>5</v>
      </c>
    </row>
    <row r="100" spans="1:5" ht="20.25" customHeight="1">
      <c r="A100" s="6" t="s">
        <v>3</v>
      </c>
      <c r="B100" s="7" t="s">
        <v>4</v>
      </c>
      <c r="C100" s="108" t="s">
        <v>133</v>
      </c>
      <c r="D100" s="109"/>
      <c r="E100" s="68">
        <v>5</v>
      </c>
    </row>
    <row r="101" spans="1:5" ht="36" customHeight="1">
      <c r="A101" s="6" t="s">
        <v>5</v>
      </c>
      <c r="B101" s="7" t="s">
        <v>109</v>
      </c>
      <c r="C101" s="110" t="s">
        <v>112</v>
      </c>
      <c r="D101" s="111"/>
      <c r="E101" s="68">
        <v>5</v>
      </c>
    </row>
    <row r="102" spans="1:5" ht="27.75" customHeight="1">
      <c r="A102" s="6" t="s">
        <v>7</v>
      </c>
      <c r="B102" s="7" t="s">
        <v>107</v>
      </c>
      <c r="C102" s="110" t="s">
        <v>112</v>
      </c>
      <c r="D102" s="111"/>
      <c r="E102" s="68">
        <v>5</v>
      </c>
    </row>
    <row r="103" spans="1:5" ht="18.75" customHeight="1">
      <c r="A103" s="6" t="s">
        <v>9</v>
      </c>
      <c r="B103" s="7" t="s">
        <v>10</v>
      </c>
      <c r="C103" s="108" t="s">
        <v>133</v>
      </c>
      <c r="D103" s="109"/>
      <c r="E103" s="68">
        <v>5</v>
      </c>
    </row>
    <row r="104" spans="1:5" ht="35.25" customHeight="1">
      <c r="A104" s="6" t="s">
        <v>11</v>
      </c>
      <c r="B104" s="7" t="s">
        <v>106</v>
      </c>
      <c r="C104" s="108" t="s">
        <v>133</v>
      </c>
      <c r="D104" s="109"/>
      <c r="E104" s="68">
        <v>5</v>
      </c>
    </row>
    <row r="105" ht="27" customHeight="1"/>
    <row r="106" spans="1:6" ht="28.5" customHeight="1">
      <c r="A106" s="49" t="s">
        <v>51</v>
      </c>
      <c r="B106" s="84" t="s">
        <v>53</v>
      </c>
      <c r="C106" s="84"/>
      <c r="D106" s="84"/>
      <c r="E106" s="84"/>
      <c r="F106" s="84"/>
    </row>
    <row r="107" spans="1:6" ht="27" customHeight="1">
      <c r="A107" s="5" t="s">
        <v>18</v>
      </c>
      <c r="B107" s="5" t="s">
        <v>17</v>
      </c>
      <c r="C107" s="19" t="s">
        <v>82</v>
      </c>
      <c r="D107" s="19" t="s">
        <v>83</v>
      </c>
      <c r="E107" s="19" t="s">
        <v>84</v>
      </c>
      <c r="F107" s="77" t="s">
        <v>14</v>
      </c>
    </row>
    <row r="108" spans="1:6" ht="39" customHeight="1">
      <c r="A108" s="6" t="s">
        <v>1</v>
      </c>
      <c r="B108" s="7" t="s">
        <v>113</v>
      </c>
      <c r="C108" s="19"/>
      <c r="D108" s="19"/>
      <c r="E108" s="19"/>
      <c r="F108" s="69">
        <v>5</v>
      </c>
    </row>
    <row r="109" spans="1:6" ht="19.5" customHeight="1">
      <c r="A109" s="6" t="s">
        <v>3</v>
      </c>
      <c r="B109" s="7" t="s">
        <v>4</v>
      </c>
      <c r="C109" s="19"/>
      <c r="D109" s="19"/>
      <c r="E109" s="19"/>
      <c r="F109" s="69">
        <v>5</v>
      </c>
    </row>
    <row r="110" spans="1:6" ht="41.25" customHeight="1">
      <c r="A110" s="6" t="s">
        <v>5</v>
      </c>
      <c r="B110" s="7" t="s">
        <v>109</v>
      </c>
      <c r="C110" s="6" t="s">
        <v>104</v>
      </c>
      <c r="D110" s="6" t="s">
        <v>104</v>
      </c>
      <c r="E110" s="14">
        <f>SUM(D110/C110)</f>
        <v>1</v>
      </c>
      <c r="F110" s="69">
        <v>5</v>
      </c>
    </row>
    <row r="111" spans="1:6" ht="26.25" customHeight="1">
      <c r="A111" s="6" t="s">
        <v>7</v>
      </c>
      <c r="B111" s="7" t="s">
        <v>107</v>
      </c>
      <c r="C111" s="6" t="s">
        <v>22</v>
      </c>
      <c r="D111" s="6" t="s">
        <v>22</v>
      </c>
      <c r="E111" s="14">
        <f>SUM(D111/C111)</f>
        <v>1</v>
      </c>
      <c r="F111" s="69">
        <v>5</v>
      </c>
    </row>
    <row r="112" spans="1:6" ht="18.75" customHeight="1">
      <c r="A112" s="6" t="s">
        <v>9</v>
      </c>
      <c r="B112" s="7" t="s">
        <v>10</v>
      </c>
      <c r="C112" s="6" t="s">
        <v>24</v>
      </c>
      <c r="D112" s="6" t="s">
        <v>24</v>
      </c>
      <c r="E112" s="14">
        <f>SUM(D112/C112)</f>
        <v>1</v>
      </c>
      <c r="F112" s="69">
        <v>5</v>
      </c>
    </row>
    <row r="113" spans="1:6" ht="35.25" customHeight="1">
      <c r="A113" s="6" t="s">
        <v>11</v>
      </c>
      <c r="B113" s="7" t="s">
        <v>106</v>
      </c>
      <c r="C113" s="6" t="s">
        <v>28</v>
      </c>
      <c r="D113" s="6" t="s">
        <v>28</v>
      </c>
      <c r="E113" s="14"/>
      <c r="F113" s="69">
        <v>5</v>
      </c>
    </row>
    <row r="114" ht="29.25" customHeight="1"/>
    <row r="115" spans="1:6" ht="24" customHeight="1">
      <c r="A115" s="49" t="s">
        <v>52</v>
      </c>
      <c r="B115" s="84" t="s">
        <v>54</v>
      </c>
      <c r="C115" s="84"/>
      <c r="D115" s="84"/>
      <c r="E115" s="84"/>
      <c r="F115" s="84"/>
    </row>
    <row r="116" spans="1:6" ht="24" customHeight="1">
      <c r="A116" s="5" t="s">
        <v>18</v>
      </c>
      <c r="B116" s="5" t="s">
        <v>17</v>
      </c>
      <c r="C116" s="19" t="s">
        <v>85</v>
      </c>
      <c r="D116" s="19" t="s">
        <v>86</v>
      </c>
      <c r="E116" s="19" t="s">
        <v>87</v>
      </c>
      <c r="F116" s="77" t="s">
        <v>14</v>
      </c>
    </row>
    <row r="117" spans="1:6" ht="39.75" customHeight="1">
      <c r="A117" s="6" t="s">
        <v>1</v>
      </c>
      <c r="B117" s="7" t="s">
        <v>113</v>
      </c>
      <c r="C117" s="19"/>
      <c r="D117" s="19"/>
      <c r="E117" s="19"/>
      <c r="F117" s="69">
        <v>5</v>
      </c>
    </row>
    <row r="118" spans="1:6" ht="22.5" customHeight="1">
      <c r="A118" s="6" t="s">
        <v>3</v>
      </c>
      <c r="B118" s="7" t="s">
        <v>4</v>
      </c>
      <c r="C118" s="19"/>
      <c r="D118" s="19"/>
      <c r="E118" s="19"/>
      <c r="F118" s="69">
        <v>5</v>
      </c>
    </row>
    <row r="119" spans="1:6" ht="37.5" customHeight="1">
      <c r="A119" s="6" t="s">
        <v>5</v>
      </c>
      <c r="B119" s="7" t="s">
        <v>109</v>
      </c>
      <c r="C119" s="6" t="s">
        <v>104</v>
      </c>
      <c r="D119" s="6" t="s">
        <v>104</v>
      </c>
      <c r="E119" s="14">
        <f>SUM(D119/C119)</f>
        <v>1</v>
      </c>
      <c r="F119" s="76">
        <v>5</v>
      </c>
    </row>
    <row r="120" spans="1:6" ht="24.75" customHeight="1">
      <c r="A120" s="6" t="s">
        <v>7</v>
      </c>
      <c r="B120" s="7" t="s">
        <v>107</v>
      </c>
      <c r="C120" s="6" t="s">
        <v>22</v>
      </c>
      <c r="D120" s="6" t="s">
        <v>22</v>
      </c>
      <c r="E120" s="14">
        <f>SUM(D120/C120)</f>
        <v>1</v>
      </c>
      <c r="F120" s="69">
        <v>5</v>
      </c>
    </row>
    <row r="121" spans="1:6" ht="20.25" customHeight="1">
      <c r="A121" s="6" t="s">
        <v>9</v>
      </c>
      <c r="B121" s="7" t="s">
        <v>10</v>
      </c>
      <c r="C121" s="6" t="s">
        <v>24</v>
      </c>
      <c r="D121" s="6" t="s">
        <v>24</v>
      </c>
      <c r="E121" s="14">
        <f>SUM(D121/C121)</f>
        <v>1</v>
      </c>
      <c r="F121" s="69">
        <v>5</v>
      </c>
    </row>
    <row r="122" spans="1:6" ht="36" customHeight="1">
      <c r="A122" s="6" t="s">
        <v>11</v>
      </c>
      <c r="B122" s="7" t="s">
        <v>106</v>
      </c>
      <c r="C122" s="6"/>
      <c r="D122" s="6"/>
      <c r="E122" s="14"/>
      <c r="F122" s="69">
        <v>5</v>
      </c>
    </row>
    <row r="123" ht="18" customHeight="1"/>
    <row r="124" spans="1:6" ht="26.25" customHeight="1">
      <c r="A124" s="48" t="s">
        <v>61</v>
      </c>
      <c r="B124" s="84" t="s">
        <v>62</v>
      </c>
      <c r="C124" s="84"/>
      <c r="D124" s="84"/>
      <c r="E124" s="84"/>
      <c r="F124" s="84"/>
    </row>
    <row r="125" spans="1:3" ht="23.25" customHeight="1">
      <c r="A125" s="78" t="s">
        <v>18</v>
      </c>
      <c r="B125" s="5" t="s">
        <v>17</v>
      </c>
      <c r="C125" s="80" t="s">
        <v>67</v>
      </c>
    </row>
    <row r="126" spans="1:3" ht="38.25" customHeight="1">
      <c r="A126" s="6" t="s">
        <v>1</v>
      </c>
      <c r="B126" s="7" t="s">
        <v>113</v>
      </c>
      <c r="C126" s="61">
        <v>3</v>
      </c>
    </row>
    <row r="127" spans="1:3" ht="17.25" customHeight="1">
      <c r="A127" s="6" t="s">
        <v>3</v>
      </c>
      <c r="B127" s="7" t="s">
        <v>4</v>
      </c>
      <c r="C127" s="61">
        <v>3</v>
      </c>
    </row>
    <row r="128" spans="1:3" ht="36.75" customHeight="1">
      <c r="A128" s="6" t="s">
        <v>5</v>
      </c>
      <c r="B128" s="7" t="s">
        <v>109</v>
      </c>
      <c r="C128" s="61">
        <v>3</v>
      </c>
    </row>
    <row r="129" spans="1:3" ht="27" customHeight="1">
      <c r="A129" s="6" t="s">
        <v>7</v>
      </c>
      <c r="B129" s="7" t="s">
        <v>107</v>
      </c>
      <c r="C129" s="61">
        <v>3</v>
      </c>
    </row>
    <row r="130" spans="1:3" ht="22.5" customHeight="1">
      <c r="A130" s="6" t="s">
        <v>9</v>
      </c>
      <c r="B130" s="7" t="s">
        <v>10</v>
      </c>
      <c r="C130" s="61">
        <v>3</v>
      </c>
    </row>
    <row r="131" spans="1:3" ht="36" customHeight="1">
      <c r="A131" s="6" t="s">
        <v>11</v>
      </c>
      <c r="B131" s="7" t="s">
        <v>106</v>
      </c>
      <c r="C131" s="61">
        <v>3</v>
      </c>
    </row>
    <row r="132" ht="19.5" customHeight="1"/>
    <row r="133" spans="1:6" ht="31.5" customHeight="1">
      <c r="A133" s="50" t="s">
        <v>64</v>
      </c>
      <c r="B133" s="84" t="s">
        <v>65</v>
      </c>
      <c r="C133" s="84"/>
      <c r="D133" s="84"/>
      <c r="E133" s="84"/>
      <c r="F133" s="84"/>
    </row>
    <row r="134" spans="1:6" ht="28.5" customHeight="1">
      <c r="A134" s="13"/>
      <c r="B134" s="85" t="s">
        <v>74</v>
      </c>
      <c r="C134" s="85"/>
      <c r="D134" s="85"/>
      <c r="E134" s="85"/>
      <c r="F134" s="85"/>
    </row>
    <row r="135" spans="1:4" ht="27.75" customHeight="1">
      <c r="A135" s="5" t="s">
        <v>18</v>
      </c>
      <c r="B135" s="5" t="s">
        <v>17</v>
      </c>
      <c r="C135" s="5" t="s">
        <v>72</v>
      </c>
      <c r="D135" s="80" t="s">
        <v>71</v>
      </c>
    </row>
    <row r="136" spans="1:4" ht="50.25" customHeight="1">
      <c r="A136" s="6" t="s">
        <v>1</v>
      </c>
      <c r="B136" s="7" t="s">
        <v>113</v>
      </c>
      <c r="C136" s="6" t="s">
        <v>132</v>
      </c>
      <c r="D136" s="61">
        <v>0</v>
      </c>
    </row>
    <row r="137" spans="1:4" ht="26.25" customHeight="1">
      <c r="A137" s="6" t="s">
        <v>3</v>
      </c>
      <c r="B137" s="7" t="s">
        <v>4</v>
      </c>
      <c r="C137" s="6" t="s">
        <v>73</v>
      </c>
      <c r="D137" s="61">
        <v>0</v>
      </c>
    </row>
    <row r="138" spans="1:4" ht="56.25" customHeight="1">
      <c r="A138" s="6" t="s">
        <v>5</v>
      </c>
      <c r="B138" s="7" t="s">
        <v>109</v>
      </c>
      <c r="C138" s="6" t="s">
        <v>132</v>
      </c>
      <c r="D138" s="61">
        <v>0</v>
      </c>
    </row>
    <row r="139" spans="1:4" ht="53.25" customHeight="1">
      <c r="A139" s="6" t="s">
        <v>7</v>
      </c>
      <c r="B139" s="7" t="s">
        <v>107</v>
      </c>
      <c r="C139" s="6" t="s">
        <v>132</v>
      </c>
      <c r="D139" s="6" t="s">
        <v>28</v>
      </c>
    </row>
    <row r="140" spans="1:4" ht="31.5" customHeight="1">
      <c r="A140" s="6" t="s">
        <v>9</v>
      </c>
      <c r="B140" s="7" t="s">
        <v>10</v>
      </c>
      <c r="C140" s="6" t="s">
        <v>73</v>
      </c>
      <c r="D140" s="61">
        <v>0</v>
      </c>
    </row>
    <row r="141" spans="1:4" ht="36" customHeight="1">
      <c r="A141" s="6" t="s">
        <v>11</v>
      </c>
      <c r="B141" s="7" t="s">
        <v>106</v>
      </c>
      <c r="C141" s="6" t="s">
        <v>73</v>
      </c>
      <c r="D141" s="61">
        <v>0</v>
      </c>
    </row>
    <row r="142" spans="1:4" ht="24.75" customHeight="1">
      <c r="A142" s="36"/>
      <c r="B142" s="37"/>
      <c r="C142" s="36"/>
      <c r="D142" s="36"/>
    </row>
    <row r="143" spans="2:6" ht="30" customHeight="1">
      <c r="B143" s="85" t="s">
        <v>75</v>
      </c>
      <c r="C143" s="85"/>
      <c r="D143" s="85"/>
      <c r="E143" s="85"/>
      <c r="F143" s="85"/>
    </row>
    <row r="144" spans="1:4" ht="24" customHeight="1">
      <c r="A144" s="5" t="s">
        <v>18</v>
      </c>
      <c r="B144" s="5" t="s">
        <v>17</v>
      </c>
      <c r="C144" s="5" t="s">
        <v>72</v>
      </c>
      <c r="D144" s="20" t="s">
        <v>71</v>
      </c>
    </row>
    <row r="145" spans="1:4" ht="38.25" customHeight="1">
      <c r="A145" s="6" t="s">
        <v>1</v>
      </c>
      <c r="B145" s="7" t="s">
        <v>113</v>
      </c>
      <c r="C145" s="57" t="s">
        <v>73</v>
      </c>
      <c r="D145" s="81">
        <v>0</v>
      </c>
    </row>
    <row r="146" spans="1:4" ht="22.5" customHeight="1">
      <c r="A146" s="6" t="s">
        <v>3</v>
      </c>
      <c r="B146" s="7" t="s">
        <v>4</v>
      </c>
      <c r="C146" s="57" t="s">
        <v>73</v>
      </c>
      <c r="D146" s="81">
        <v>0</v>
      </c>
    </row>
    <row r="147" spans="1:4" ht="36.75" customHeight="1">
      <c r="A147" s="6" t="s">
        <v>5</v>
      </c>
      <c r="B147" s="7" t="s">
        <v>109</v>
      </c>
      <c r="C147" s="57" t="s">
        <v>73</v>
      </c>
      <c r="D147" s="81">
        <v>0</v>
      </c>
    </row>
    <row r="148" spans="1:4" ht="29.25" customHeight="1">
      <c r="A148" s="6" t="s">
        <v>7</v>
      </c>
      <c r="B148" s="7" t="s">
        <v>107</v>
      </c>
      <c r="C148" s="57" t="s">
        <v>73</v>
      </c>
      <c r="D148" s="81">
        <v>0</v>
      </c>
    </row>
    <row r="149" spans="1:4" ht="24" customHeight="1">
      <c r="A149" s="6" t="s">
        <v>9</v>
      </c>
      <c r="B149" s="7" t="s">
        <v>10</v>
      </c>
      <c r="C149" s="57" t="s">
        <v>73</v>
      </c>
      <c r="D149" s="81">
        <v>0</v>
      </c>
    </row>
    <row r="150" spans="1:4" ht="36" customHeight="1">
      <c r="A150" s="6" t="s">
        <v>11</v>
      </c>
      <c r="B150" s="7" t="s">
        <v>106</v>
      </c>
      <c r="C150" s="57" t="s">
        <v>73</v>
      </c>
      <c r="D150" s="81">
        <v>0</v>
      </c>
    </row>
    <row r="151" ht="39" customHeight="1"/>
    <row r="152" spans="1:6" ht="31.5" customHeight="1">
      <c r="A152" s="48" t="s">
        <v>63</v>
      </c>
      <c r="B152" s="84" t="s">
        <v>66</v>
      </c>
      <c r="C152" s="84"/>
      <c r="D152" s="84"/>
      <c r="E152" s="84"/>
      <c r="F152" s="84"/>
    </row>
    <row r="153" spans="1:3" ht="29.25" customHeight="1">
      <c r="A153" s="78" t="s">
        <v>18</v>
      </c>
      <c r="B153" s="5" t="s">
        <v>17</v>
      </c>
      <c r="C153" s="80" t="s">
        <v>70</v>
      </c>
    </row>
    <row r="154" spans="1:3" ht="39.75" customHeight="1">
      <c r="A154" s="6" t="s">
        <v>1</v>
      </c>
      <c r="B154" s="7" t="s">
        <v>113</v>
      </c>
      <c r="C154" s="61">
        <v>3</v>
      </c>
    </row>
    <row r="155" spans="1:3" ht="18" customHeight="1">
      <c r="A155" s="6" t="s">
        <v>3</v>
      </c>
      <c r="B155" s="7" t="s">
        <v>4</v>
      </c>
      <c r="C155" s="61">
        <v>3</v>
      </c>
    </row>
    <row r="156" spans="1:3" ht="38.25" customHeight="1">
      <c r="A156" s="6" t="s">
        <v>5</v>
      </c>
      <c r="B156" s="7" t="s">
        <v>109</v>
      </c>
      <c r="C156" s="61">
        <v>3</v>
      </c>
    </row>
    <row r="157" spans="1:3" ht="27" customHeight="1">
      <c r="A157" s="6" t="s">
        <v>7</v>
      </c>
      <c r="B157" s="7" t="s">
        <v>107</v>
      </c>
      <c r="C157" s="61">
        <v>3</v>
      </c>
    </row>
    <row r="158" spans="1:3" ht="18.75" customHeight="1">
      <c r="A158" s="6" t="s">
        <v>9</v>
      </c>
      <c r="B158" s="7" t="s">
        <v>10</v>
      </c>
      <c r="C158" s="61">
        <v>3</v>
      </c>
    </row>
    <row r="159" spans="1:3" ht="36" customHeight="1">
      <c r="A159" s="6" t="s">
        <v>11</v>
      </c>
      <c r="B159" s="7" t="s">
        <v>106</v>
      </c>
      <c r="C159" s="61">
        <v>3</v>
      </c>
    </row>
  </sheetData>
  <sheetProtection/>
  <mergeCells count="35">
    <mergeCell ref="D1:F1"/>
    <mergeCell ref="A2:F2"/>
    <mergeCell ref="A3:F3"/>
    <mergeCell ref="B5:F5"/>
    <mergeCell ref="B15:F15"/>
    <mergeCell ref="B24:F24"/>
    <mergeCell ref="B33:F33"/>
    <mergeCell ref="B42:D42"/>
    <mergeCell ref="C43:E43"/>
    <mergeCell ref="C44:E44"/>
    <mergeCell ref="C45:E45"/>
    <mergeCell ref="C46:E46"/>
    <mergeCell ref="C47:E47"/>
    <mergeCell ref="C48:E48"/>
    <mergeCell ref="C49:E49"/>
    <mergeCell ref="B51:F51"/>
    <mergeCell ref="B61:F61"/>
    <mergeCell ref="B70:F70"/>
    <mergeCell ref="B115:F115"/>
    <mergeCell ref="B79:F79"/>
    <mergeCell ref="B88:F88"/>
    <mergeCell ref="B97:F97"/>
    <mergeCell ref="C98:D98"/>
    <mergeCell ref="C99:D99"/>
    <mergeCell ref="C100:D100"/>
    <mergeCell ref="B124:F124"/>
    <mergeCell ref="B133:F133"/>
    <mergeCell ref="B134:F134"/>
    <mergeCell ref="B143:F143"/>
    <mergeCell ref="B152:F152"/>
    <mergeCell ref="C101:D101"/>
    <mergeCell ref="C102:D102"/>
    <mergeCell ref="C103:D103"/>
    <mergeCell ref="C104:D104"/>
    <mergeCell ref="B106:F106"/>
  </mergeCells>
  <printOptions/>
  <pageMargins left="0.7874015748031497" right="0.3937007874015748" top="0.3937007874015748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25"/>
  <sheetViews>
    <sheetView tabSelected="1" zoomScale="130" zoomScaleNormal="130" zoomScalePageLayoutView="0" workbookViewId="0" topLeftCell="A7">
      <selection activeCell="BD11" sqref="BD11"/>
    </sheetView>
  </sheetViews>
  <sheetFormatPr defaultColWidth="9.140625" defaultRowHeight="12.75"/>
  <cols>
    <col min="1" max="1" width="22.8515625" style="0" customWidth="1"/>
    <col min="2" max="2" width="7.57421875" style="0" customWidth="1"/>
    <col min="3" max="3" width="7.421875" style="0" customWidth="1"/>
    <col min="5" max="6" width="10.57421875" style="0" customWidth="1"/>
    <col min="7" max="7" width="14.7109375" style="0" customWidth="1"/>
    <col min="8" max="8" width="11.421875" style="0" customWidth="1"/>
    <col min="9" max="10" width="4.421875" style="0" hidden="1" customWidth="1"/>
    <col min="11" max="11" width="5.140625" style="0" hidden="1" customWidth="1"/>
    <col min="12" max="13" width="5.421875" style="0" hidden="1" customWidth="1"/>
    <col min="14" max="15" width="4.421875" style="0" hidden="1" customWidth="1"/>
    <col min="16" max="16" width="5.7109375" style="0" hidden="1" customWidth="1"/>
    <col min="17" max="17" width="4.421875" style="0" hidden="1" customWidth="1"/>
    <col min="18" max="18" width="5.57421875" style="0" hidden="1" customWidth="1"/>
    <col min="19" max="19" width="3.8515625" style="0" hidden="1" customWidth="1"/>
    <col min="20" max="20" width="5.8515625" style="0" hidden="1" customWidth="1"/>
    <col min="21" max="21" width="4.28125" style="0" hidden="1" customWidth="1"/>
    <col min="22" max="22" width="5.421875" style="0" hidden="1" customWidth="1"/>
    <col min="23" max="23" width="5.8515625" style="0" hidden="1" customWidth="1"/>
    <col min="24" max="24" width="5.7109375" style="0" hidden="1" customWidth="1"/>
    <col min="25" max="25" width="4.00390625" style="0" hidden="1" customWidth="1"/>
    <col min="26" max="26" width="3.7109375" style="0" hidden="1" customWidth="1"/>
    <col min="27" max="27" width="4.57421875" style="0" hidden="1" customWidth="1"/>
    <col min="28" max="28" width="3.8515625" style="0" hidden="1" customWidth="1"/>
    <col min="29" max="29" width="5.8515625" style="0" hidden="1" customWidth="1"/>
    <col min="30" max="30" width="6.28125" style="0" hidden="1" customWidth="1"/>
    <col min="31" max="48" width="0" style="0" hidden="1" customWidth="1"/>
  </cols>
  <sheetData>
    <row r="1" spans="1:8" ht="12.75">
      <c r="A1" s="41"/>
      <c r="B1" s="41"/>
      <c r="C1" s="41"/>
      <c r="D1" s="41"/>
      <c r="E1" s="41"/>
      <c r="F1" s="41"/>
      <c r="G1" s="92" t="s">
        <v>96</v>
      </c>
      <c r="H1" s="92"/>
    </row>
    <row r="2" spans="1:8" ht="51" customHeight="1">
      <c r="A2" s="41"/>
      <c r="B2" s="41"/>
      <c r="C2" s="41"/>
      <c r="D2" s="41"/>
      <c r="E2" s="41"/>
      <c r="F2" s="98" t="s">
        <v>101</v>
      </c>
      <c r="G2" s="98"/>
      <c r="H2" s="98"/>
    </row>
    <row r="3" spans="1:8" ht="15.75">
      <c r="A3" s="97" t="s">
        <v>99</v>
      </c>
      <c r="B3" s="97"/>
      <c r="C3" s="97"/>
      <c r="D3" s="97"/>
      <c r="E3" s="97"/>
      <c r="F3" s="97"/>
      <c r="G3" s="97"/>
      <c r="H3" s="97"/>
    </row>
    <row r="4" spans="1:8" ht="15.75">
      <c r="A4" s="97" t="s">
        <v>100</v>
      </c>
      <c r="B4" s="97"/>
      <c r="C4" s="97"/>
      <c r="D4" s="97"/>
      <c r="E4" s="97"/>
      <c r="F4" s="97"/>
      <c r="G4" s="97"/>
      <c r="H4" s="97"/>
    </row>
    <row r="5" spans="1:8" ht="15.75">
      <c r="A5" s="97" t="s">
        <v>124</v>
      </c>
      <c r="B5" s="97"/>
      <c r="C5" s="97"/>
      <c r="D5" s="97"/>
      <c r="E5" s="97"/>
      <c r="F5" s="97"/>
      <c r="G5" s="97"/>
      <c r="H5" s="97"/>
    </row>
    <row r="6" spans="1:8" ht="12.75">
      <c r="A6" s="41"/>
      <c r="B6" s="41"/>
      <c r="C6" s="41"/>
      <c r="D6" s="41"/>
      <c r="E6" s="41"/>
      <c r="F6" s="41"/>
      <c r="G6" s="41"/>
      <c r="H6" s="41"/>
    </row>
    <row r="7" spans="1:8" ht="40.5" customHeight="1">
      <c r="A7" s="89" t="s">
        <v>88</v>
      </c>
      <c r="B7" s="90"/>
      <c r="C7" s="93" t="s">
        <v>89</v>
      </c>
      <c r="D7" s="95" t="s">
        <v>90</v>
      </c>
      <c r="E7" s="89" t="s">
        <v>91</v>
      </c>
      <c r="F7" s="91"/>
      <c r="G7" s="91"/>
      <c r="H7" s="90"/>
    </row>
    <row r="8" spans="1:30" ht="81" customHeight="1">
      <c r="A8" s="42" t="s">
        <v>98</v>
      </c>
      <c r="B8" s="42" t="s">
        <v>97</v>
      </c>
      <c r="C8" s="94"/>
      <c r="D8" s="96"/>
      <c r="E8" s="44" t="s">
        <v>93</v>
      </c>
      <c r="F8" s="44" t="s">
        <v>92</v>
      </c>
      <c r="G8" s="43" t="s">
        <v>94</v>
      </c>
      <c r="H8" s="44" t="s">
        <v>95</v>
      </c>
      <c r="I8" s="45" t="s">
        <v>16</v>
      </c>
      <c r="J8" s="45" t="s">
        <v>55</v>
      </c>
      <c r="K8" s="45" t="s">
        <v>57</v>
      </c>
      <c r="L8" s="45" t="s">
        <v>59</v>
      </c>
      <c r="M8" s="45" t="s">
        <v>114</v>
      </c>
      <c r="N8" s="62"/>
      <c r="O8" s="45" t="s">
        <v>25</v>
      </c>
      <c r="P8" s="45" t="s">
        <v>34</v>
      </c>
      <c r="Q8" s="45" t="s">
        <v>36</v>
      </c>
      <c r="R8" s="45" t="s">
        <v>41</v>
      </c>
      <c r="S8" s="45" t="s">
        <v>43</v>
      </c>
      <c r="T8" s="64"/>
      <c r="U8" s="45" t="s">
        <v>29</v>
      </c>
      <c r="V8" s="45" t="s">
        <v>51</v>
      </c>
      <c r="W8" s="45" t="s">
        <v>52</v>
      </c>
      <c r="X8" s="64"/>
      <c r="Y8" s="45" t="s">
        <v>61</v>
      </c>
      <c r="Z8" s="45" t="s">
        <v>64</v>
      </c>
      <c r="AA8" s="45" t="s">
        <v>64</v>
      </c>
      <c r="AB8" s="45" t="s">
        <v>63</v>
      </c>
      <c r="AC8" s="62"/>
      <c r="AD8" s="66"/>
    </row>
    <row r="9" spans="1:31" ht="71.25" customHeight="1">
      <c r="A9" s="7" t="s">
        <v>108</v>
      </c>
      <c r="B9" s="6" t="s">
        <v>1</v>
      </c>
      <c r="C9" s="16">
        <v>2</v>
      </c>
      <c r="D9" s="58">
        <f aca="true" t="shared" si="0" ref="D9:D14">SUM(E9:H9)</f>
        <v>58.8</v>
      </c>
      <c r="E9" s="58">
        <f>SUM(N9)</f>
        <v>18</v>
      </c>
      <c r="F9" s="58">
        <f>SUM(T9)</f>
        <v>19.8</v>
      </c>
      <c r="G9" s="59">
        <f>SUM(X9)</f>
        <v>15</v>
      </c>
      <c r="H9" s="58">
        <f>SUM(AC9)</f>
        <v>6</v>
      </c>
      <c r="I9" s="60">
        <f>SUM('Приложение1 2016г'!F7)</f>
        <v>10</v>
      </c>
      <c r="J9" s="46">
        <f>SUM('Приложение1 2016г'!D17)</f>
        <v>3</v>
      </c>
      <c r="K9" s="46">
        <f>SUM('Приложение1 2016г'!F26)</f>
        <v>3</v>
      </c>
      <c r="L9" s="46">
        <f>SUM('Приложение1 2016г'!D35)</f>
        <v>2</v>
      </c>
      <c r="M9" s="46">
        <f>SUM('Приложение1 2016г'!F44)</f>
        <v>0</v>
      </c>
      <c r="N9" s="63">
        <f aca="true" t="shared" si="1" ref="N9:N14">SUM(I9:M9)</f>
        <v>18</v>
      </c>
      <c r="O9" s="46">
        <f>SUM('Приложение1 2016г'!F53)</f>
        <v>0</v>
      </c>
      <c r="P9" s="46">
        <f>SUM('Приложение1 2016г'!D63)</f>
        <v>5</v>
      </c>
      <c r="Q9" s="46">
        <f>SUM('Приложение1 2016г'!F72)</f>
        <v>5</v>
      </c>
      <c r="R9" s="46">
        <f>SUM('Приложение1 2016г'!F81)</f>
        <v>4.8</v>
      </c>
      <c r="S9" s="46">
        <f>SUM('Приложение1 2016г'!F90)</f>
        <v>5</v>
      </c>
      <c r="T9" s="63">
        <f aca="true" t="shared" si="2" ref="T9:T14">SUM(O9:S9)</f>
        <v>19.8</v>
      </c>
      <c r="U9" s="46">
        <f>SUM('Приложение1 2016г'!E99)</f>
        <v>5</v>
      </c>
      <c r="V9" s="46">
        <f>SUM('Приложение1 2016г'!F108)</f>
        <v>5</v>
      </c>
      <c r="W9" s="46">
        <f>SUM('Приложение1 2016г'!F117)</f>
        <v>5</v>
      </c>
      <c r="X9" s="65">
        <f aca="true" t="shared" si="3" ref="X9:X14">SUM(U9:W9)</f>
        <v>15</v>
      </c>
      <c r="Y9" s="46">
        <f>SUM('Приложение1 2016г'!C126)</f>
        <v>3</v>
      </c>
      <c r="Z9" s="46">
        <f>SUM('Приложение1 2016г'!D136)</f>
        <v>0</v>
      </c>
      <c r="AA9" s="46">
        <f>SUM('Приложение1 2016г'!D145)</f>
        <v>0</v>
      </c>
      <c r="AB9" s="46">
        <f>SUM('Приложение1 2016г'!C154)</f>
        <v>3</v>
      </c>
      <c r="AC9" s="63">
        <f aca="true" t="shared" si="4" ref="AC9:AC14">SUM(Y9:AB9)</f>
        <v>6</v>
      </c>
      <c r="AD9" s="67">
        <f aca="true" t="shared" si="5" ref="AD9:AD14">SUM(N9+T9+X9+AC9)</f>
        <v>58.8</v>
      </c>
      <c r="AE9" s="6" t="s">
        <v>1</v>
      </c>
    </row>
    <row r="10" spans="1:31" ht="25.5">
      <c r="A10" s="7" t="s">
        <v>4</v>
      </c>
      <c r="B10" s="6" t="s">
        <v>3</v>
      </c>
      <c r="C10" s="16">
        <v>6</v>
      </c>
      <c r="D10" s="58">
        <f t="shared" si="0"/>
        <v>50</v>
      </c>
      <c r="E10" s="58">
        <f>SUM(N10)</f>
        <v>9</v>
      </c>
      <c r="F10" s="58">
        <f>SUM(T10)</f>
        <v>20</v>
      </c>
      <c r="G10" s="59">
        <f>SUM(X10)</f>
        <v>15</v>
      </c>
      <c r="H10" s="58">
        <f>SUM(AC10)</f>
        <v>6</v>
      </c>
      <c r="I10" s="60">
        <f>SUM('Приложение1 2016г'!F8)</f>
        <v>1</v>
      </c>
      <c r="J10" s="46">
        <f>SUM('Приложение1 2016г'!D18)</f>
        <v>3</v>
      </c>
      <c r="K10" s="46">
        <f>SUM('Приложение1 2016г'!F27)</f>
        <v>3</v>
      </c>
      <c r="L10" s="46">
        <f>SUM('Приложение1 2016г'!D36)</f>
        <v>2</v>
      </c>
      <c r="M10" s="46">
        <f>SUM('Приложение1 2016г'!F45)</f>
        <v>0</v>
      </c>
      <c r="N10" s="63">
        <f t="shared" si="1"/>
        <v>9</v>
      </c>
      <c r="O10" s="46">
        <f>SUM('Приложение1 2016г'!F54)</f>
        <v>1</v>
      </c>
      <c r="P10" s="46">
        <f>SUM('Приложение1 2016г'!D64)</f>
        <v>5</v>
      </c>
      <c r="Q10" s="46">
        <f>SUM('Приложение1 2016г'!F73)</f>
        <v>5</v>
      </c>
      <c r="R10" s="46">
        <f>SUM('Приложение1 2016г'!F82)</f>
        <v>5</v>
      </c>
      <c r="S10" s="46">
        <f>SUM('Приложение1 2016г'!F91)</f>
        <v>4</v>
      </c>
      <c r="T10" s="63">
        <f t="shared" si="2"/>
        <v>20</v>
      </c>
      <c r="U10" s="46">
        <f>SUM('Приложение1 2016г'!E100)</f>
        <v>5</v>
      </c>
      <c r="V10" s="46">
        <f>SUM('Приложение1 2016г'!F109)</f>
        <v>5</v>
      </c>
      <c r="W10" s="46">
        <f>SUM('Приложение1 2016г'!F118)</f>
        <v>5</v>
      </c>
      <c r="X10" s="65">
        <f t="shared" si="3"/>
        <v>15</v>
      </c>
      <c r="Y10" s="46">
        <f>SUM('Приложение1 2016г'!C127)</f>
        <v>3</v>
      </c>
      <c r="Z10" s="46">
        <f>SUM('Приложение1 2016г'!D137)</f>
        <v>0</v>
      </c>
      <c r="AA10" s="46">
        <f>SUM('Приложение1 2016г'!D146)</f>
        <v>0</v>
      </c>
      <c r="AB10" s="46">
        <f>SUM('Приложение1 2016г'!C155)</f>
        <v>3</v>
      </c>
      <c r="AC10" s="63">
        <f t="shared" si="4"/>
        <v>6</v>
      </c>
      <c r="AD10" s="67">
        <f t="shared" si="5"/>
        <v>50</v>
      </c>
      <c r="AE10" s="6" t="s">
        <v>3</v>
      </c>
    </row>
    <row r="11" spans="1:31" ht="50.25" customHeight="1">
      <c r="A11" s="7" t="s">
        <v>109</v>
      </c>
      <c r="B11" s="6" t="s">
        <v>5</v>
      </c>
      <c r="C11" s="16">
        <v>3</v>
      </c>
      <c r="D11" s="58">
        <f t="shared" si="0"/>
        <v>57.8</v>
      </c>
      <c r="E11" s="58">
        <f>SUM(N11)</f>
        <v>16</v>
      </c>
      <c r="F11" s="58">
        <f>SUM(T11)</f>
        <v>20.8</v>
      </c>
      <c r="G11" s="59">
        <f>SUM(X11)</f>
        <v>15</v>
      </c>
      <c r="H11" s="58">
        <f>SUM(AC11)</f>
        <v>6</v>
      </c>
      <c r="I11" s="60">
        <f>SUM('Приложение1 2016г'!F9)</f>
        <v>10</v>
      </c>
      <c r="J11" s="46">
        <f>SUM('Приложение1 2016г'!D19)</f>
        <v>3</v>
      </c>
      <c r="K11" s="46">
        <f>SUM('Приложение1 2016г'!F28)</f>
        <v>1</v>
      </c>
      <c r="L11" s="46">
        <f>SUM('Приложение1 2016г'!D37)</f>
        <v>2</v>
      </c>
      <c r="M11" s="46">
        <f>SUM('Приложение1 2016г'!F46)</f>
        <v>0</v>
      </c>
      <c r="N11" s="63">
        <f t="shared" si="1"/>
        <v>16</v>
      </c>
      <c r="O11" s="46">
        <f>SUM('Приложение1 2016г'!F55)</f>
        <v>3</v>
      </c>
      <c r="P11" s="46">
        <f>SUM('Приложение1 2016г'!D65)</f>
        <v>5</v>
      </c>
      <c r="Q11" s="46">
        <f>SUM('Приложение1 2016г'!F74)</f>
        <v>5</v>
      </c>
      <c r="R11" s="46">
        <f>SUM('Приложение1 2016г'!F83)</f>
        <v>3.8</v>
      </c>
      <c r="S11" s="46">
        <f>SUM('Приложение1 2016г'!F92)</f>
        <v>4</v>
      </c>
      <c r="T11" s="63">
        <f t="shared" si="2"/>
        <v>20.8</v>
      </c>
      <c r="U11" s="46">
        <f>SUM('Приложение1 2016г'!E101)</f>
        <v>5</v>
      </c>
      <c r="V11" s="46">
        <f>SUM('Приложение1 2016г'!F110)</f>
        <v>5</v>
      </c>
      <c r="W11" s="46">
        <f>SUM('Приложение1 2016г'!F119)</f>
        <v>5</v>
      </c>
      <c r="X11" s="65">
        <f t="shared" si="3"/>
        <v>15</v>
      </c>
      <c r="Y11" s="46">
        <f>SUM('Приложение1 2016г'!C128)</f>
        <v>3</v>
      </c>
      <c r="Z11" s="46">
        <f>SUM('Приложение1 2016г'!D138)</f>
        <v>0</v>
      </c>
      <c r="AA11" s="46">
        <f>SUM('Приложение1 2016г'!D147)</f>
        <v>0</v>
      </c>
      <c r="AB11" s="46">
        <f>SUM('Приложение1 2016г'!C156)</f>
        <v>3</v>
      </c>
      <c r="AC11" s="63">
        <f t="shared" si="4"/>
        <v>6</v>
      </c>
      <c r="AD11" s="67">
        <f t="shared" si="5"/>
        <v>57.8</v>
      </c>
      <c r="AE11" s="6" t="s">
        <v>5</v>
      </c>
    </row>
    <row r="12" spans="1:31" ht="41.25" customHeight="1">
      <c r="A12" s="7" t="s">
        <v>107</v>
      </c>
      <c r="B12" s="6" t="s">
        <v>7</v>
      </c>
      <c r="C12" s="16">
        <v>5</v>
      </c>
      <c r="D12" s="58">
        <f t="shared" si="0"/>
        <v>54.6</v>
      </c>
      <c r="E12" s="58">
        <f>SUM(N12)</f>
        <v>15</v>
      </c>
      <c r="F12" s="58">
        <f>SUM(T12)</f>
        <v>18.6</v>
      </c>
      <c r="G12" s="59">
        <f>SUM(X12)</f>
        <v>15</v>
      </c>
      <c r="H12" s="58">
        <f>SUM(AC12)</f>
        <v>6</v>
      </c>
      <c r="I12" s="60">
        <f>SUM('Приложение1 2016г'!F10)</f>
        <v>10</v>
      </c>
      <c r="J12" s="46">
        <f>SUM('Приложение1 2016г'!D20)</f>
        <v>3</v>
      </c>
      <c r="K12" s="46">
        <f>SUM('Приложение1 2016г'!F29)</f>
        <v>0</v>
      </c>
      <c r="L12" s="46">
        <f>SUM('Приложение1 2016г'!D38)</f>
        <v>2</v>
      </c>
      <c r="M12" s="46">
        <f>SUM('Приложение1 2016г'!F47)</f>
        <v>0</v>
      </c>
      <c r="N12" s="63">
        <f t="shared" si="1"/>
        <v>15</v>
      </c>
      <c r="O12" s="46">
        <f>SUM('Приложение1 2016г'!F56)</f>
        <v>5</v>
      </c>
      <c r="P12" s="46">
        <f>SUM('Приложение1 2016г'!D66)</f>
        <v>5</v>
      </c>
      <c r="Q12" s="46">
        <f>SUM('Приложение1 2016г'!F75)</f>
        <v>0</v>
      </c>
      <c r="R12" s="46">
        <f>SUM('Приложение1 2016г'!F84)</f>
        <v>4.6</v>
      </c>
      <c r="S12" s="46">
        <f>SUM('Приложение1 2016г'!F93)</f>
        <v>4</v>
      </c>
      <c r="T12" s="63">
        <f t="shared" si="2"/>
        <v>18.6</v>
      </c>
      <c r="U12" s="46">
        <f>SUM('Приложение1 2016г'!E102)</f>
        <v>5</v>
      </c>
      <c r="V12" s="46">
        <f>SUM('Приложение1 2016г'!F111)</f>
        <v>5</v>
      </c>
      <c r="W12" s="46">
        <f>SUM('Приложение1 2016г'!F120)</f>
        <v>5</v>
      </c>
      <c r="X12" s="65">
        <f t="shared" si="3"/>
        <v>15</v>
      </c>
      <c r="Y12" s="46">
        <f>SUM('Приложение1 2016г'!C129)</f>
        <v>3</v>
      </c>
      <c r="Z12" s="46">
        <f>SUM('Приложение1 2016г'!D139)</f>
        <v>0</v>
      </c>
      <c r="AA12" s="46">
        <f>SUM('Приложение1 2016г'!D148)</f>
        <v>0</v>
      </c>
      <c r="AB12" s="46">
        <f>SUM('Приложение1 2016г'!C157)</f>
        <v>3</v>
      </c>
      <c r="AC12" s="63">
        <f t="shared" si="4"/>
        <v>6</v>
      </c>
      <c r="AD12" s="67">
        <f t="shared" si="5"/>
        <v>54.6</v>
      </c>
      <c r="AE12" s="6" t="s">
        <v>7</v>
      </c>
    </row>
    <row r="13" spans="1:31" ht="29.25" customHeight="1">
      <c r="A13" s="7" t="s">
        <v>10</v>
      </c>
      <c r="B13" s="6" t="s">
        <v>9</v>
      </c>
      <c r="C13" s="16">
        <v>4</v>
      </c>
      <c r="D13" s="58">
        <f t="shared" si="0"/>
        <v>55</v>
      </c>
      <c r="E13" s="58">
        <f>SUM(N13)</f>
        <v>18</v>
      </c>
      <c r="F13" s="58">
        <f>SUM(T13)</f>
        <v>16</v>
      </c>
      <c r="G13" s="59">
        <f>SUM(X13)</f>
        <v>15</v>
      </c>
      <c r="H13" s="58">
        <f>SUM(AC13)</f>
        <v>6</v>
      </c>
      <c r="I13" s="60">
        <f>SUM('Приложение1 2016г'!F11)</f>
        <v>10</v>
      </c>
      <c r="J13" s="46">
        <f>SUM('Приложение1 2016г'!D21)</f>
        <v>3</v>
      </c>
      <c r="K13" s="46">
        <f>SUM('Приложение1 2016г'!F30)</f>
        <v>3</v>
      </c>
      <c r="L13" s="46">
        <f>SUM('Приложение1 2016г'!D39)</f>
        <v>2</v>
      </c>
      <c r="M13" s="46">
        <f>SUM('Приложение1 2016г'!F48)</f>
        <v>0</v>
      </c>
      <c r="N13" s="63">
        <f t="shared" si="1"/>
        <v>18</v>
      </c>
      <c r="O13" s="46">
        <f>SUM('Приложение1 2016г'!F57)</f>
        <v>3</v>
      </c>
      <c r="P13" s="46">
        <f>SUM('Приложение1 2016г'!D67)</f>
        <v>5</v>
      </c>
      <c r="Q13" s="46">
        <f>SUM('Приложение1 2016г'!F76)</f>
        <v>0</v>
      </c>
      <c r="R13" s="46">
        <f>SUM('Приложение1 2016г'!F85)</f>
        <v>4</v>
      </c>
      <c r="S13" s="46">
        <f>SUM('Приложение1 2016г'!F94)</f>
        <v>4</v>
      </c>
      <c r="T13" s="63">
        <f t="shared" si="2"/>
        <v>16</v>
      </c>
      <c r="U13" s="46">
        <f>SUM('Приложение1 2016г'!E103)</f>
        <v>5</v>
      </c>
      <c r="V13" s="46">
        <f>SUM('Приложение1 2016г'!F112)</f>
        <v>5</v>
      </c>
      <c r="W13" s="46">
        <f>SUM('Приложение1 2016г'!F121)</f>
        <v>5</v>
      </c>
      <c r="X13" s="65">
        <f t="shared" si="3"/>
        <v>15</v>
      </c>
      <c r="Y13" s="46">
        <f>SUM('Приложение1 2016г'!C130)</f>
        <v>3</v>
      </c>
      <c r="Z13" s="46">
        <f>SUM('Приложение1 2016г'!D140)</f>
        <v>0</v>
      </c>
      <c r="AA13" s="46">
        <f>SUM('Приложение1 2016г'!D149)</f>
        <v>0</v>
      </c>
      <c r="AB13" s="46">
        <f>SUM('Приложение1 2016г'!C158)</f>
        <v>3</v>
      </c>
      <c r="AC13" s="63">
        <f t="shared" si="4"/>
        <v>6</v>
      </c>
      <c r="AD13" s="67">
        <f t="shared" si="5"/>
        <v>55</v>
      </c>
      <c r="AE13" s="6" t="s">
        <v>9</v>
      </c>
    </row>
    <row r="14" spans="1:31" ht="51">
      <c r="A14" s="7" t="s">
        <v>106</v>
      </c>
      <c r="B14" s="6" t="s">
        <v>11</v>
      </c>
      <c r="C14" s="16">
        <v>1</v>
      </c>
      <c r="D14" s="58">
        <f t="shared" si="0"/>
        <v>62</v>
      </c>
      <c r="E14" s="58">
        <f>SUM(N14)</f>
        <v>18</v>
      </c>
      <c r="F14" s="58">
        <f>SUM(T14)</f>
        <v>23</v>
      </c>
      <c r="G14" s="59">
        <f>SUM(X14)</f>
        <v>15</v>
      </c>
      <c r="H14" s="58">
        <f>SUM(AC14)</f>
        <v>6</v>
      </c>
      <c r="I14" s="60">
        <f>SUM('Приложение1 2016г'!F12)</f>
        <v>10</v>
      </c>
      <c r="J14" s="46">
        <f>SUM('Приложение1 2016г'!D22)</f>
        <v>3</v>
      </c>
      <c r="K14" s="46">
        <f>SUM('Приложение1 2016г'!F31)</f>
        <v>3</v>
      </c>
      <c r="L14" s="46">
        <f>SUM('Приложение1 2016г'!D40)</f>
        <v>2</v>
      </c>
      <c r="M14" s="46">
        <f>SUM('Приложение1 2016г'!F49)</f>
        <v>0</v>
      </c>
      <c r="N14" s="63">
        <f t="shared" si="1"/>
        <v>18</v>
      </c>
      <c r="O14" s="46">
        <f>SUM('Приложение1 2016г'!F58)</f>
        <v>3</v>
      </c>
      <c r="P14" s="46">
        <f>SUM('Приложение1 2016г'!D68)</f>
        <v>5</v>
      </c>
      <c r="Q14" s="46">
        <f>SUM('Приложение1 2016г'!F77)</f>
        <v>5</v>
      </c>
      <c r="R14" s="46">
        <f>SUM('Приложение1 2016г'!F86)</f>
        <v>5</v>
      </c>
      <c r="S14" s="46">
        <f>SUM('Приложение1 2016г'!F95)</f>
        <v>5</v>
      </c>
      <c r="T14" s="63">
        <f t="shared" si="2"/>
        <v>23</v>
      </c>
      <c r="U14" s="46">
        <f>SUM('Приложение1 2016г'!E104)</f>
        <v>5</v>
      </c>
      <c r="V14" s="46">
        <f>SUM('Приложение1 2016г'!F113)</f>
        <v>5</v>
      </c>
      <c r="W14" s="46">
        <f>SUM('Приложение1 2016г'!F122)</f>
        <v>5</v>
      </c>
      <c r="X14" s="65">
        <f t="shared" si="3"/>
        <v>15</v>
      </c>
      <c r="Y14" s="46">
        <f>SUM('Приложение1 2016г'!C131)</f>
        <v>3</v>
      </c>
      <c r="Z14" s="46">
        <f>SUM('Приложение1 2016г'!D141)</f>
        <v>0</v>
      </c>
      <c r="AA14" s="46">
        <f>SUM('Приложение1 2016г'!D150)</f>
        <v>0</v>
      </c>
      <c r="AB14" s="46">
        <f>SUM('Приложение1 2016г'!C159)</f>
        <v>3</v>
      </c>
      <c r="AC14" s="63">
        <f t="shared" si="4"/>
        <v>6</v>
      </c>
      <c r="AD14" s="67">
        <f t="shared" si="5"/>
        <v>62</v>
      </c>
      <c r="AE14" s="6" t="s">
        <v>11</v>
      </c>
    </row>
    <row r="15" spans="1:8" ht="12.75">
      <c r="A15" s="41"/>
      <c r="B15" s="41"/>
      <c r="C15" s="41"/>
      <c r="D15" s="41"/>
      <c r="E15" s="41"/>
      <c r="F15" s="41"/>
      <c r="G15" s="41"/>
      <c r="H15" s="41"/>
    </row>
    <row r="16" spans="1:8" ht="12.75">
      <c r="A16" s="41"/>
      <c r="B16" s="41"/>
      <c r="C16" s="41"/>
      <c r="D16" s="41"/>
      <c r="E16" s="41"/>
      <c r="F16" s="41"/>
      <c r="G16" s="41"/>
      <c r="H16" s="41"/>
    </row>
    <row r="17" spans="1:8" ht="12.75">
      <c r="A17" s="41"/>
      <c r="B17" s="41"/>
      <c r="C17" s="41"/>
      <c r="D17" s="41"/>
      <c r="E17" s="41"/>
      <c r="F17" s="41"/>
      <c r="G17" s="41"/>
      <c r="H17" s="41"/>
    </row>
    <row r="18" spans="1:8" ht="12.75">
      <c r="A18" s="41"/>
      <c r="B18" s="41"/>
      <c r="C18" s="41"/>
      <c r="D18" s="41"/>
      <c r="E18" s="41"/>
      <c r="F18" s="41"/>
      <c r="G18" s="41"/>
      <c r="H18" s="41"/>
    </row>
    <row r="19" spans="1:8" ht="12.75">
      <c r="A19" s="41"/>
      <c r="B19" s="41"/>
      <c r="C19" s="41"/>
      <c r="D19" s="41"/>
      <c r="E19" s="41"/>
      <c r="F19" s="41"/>
      <c r="G19" s="41"/>
      <c r="H19" s="41"/>
    </row>
    <row r="20" spans="1:8" ht="12.75">
      <c r="A20" s="41"/>
      <c r="B20" s="41"/>
      <c r="C20" s="41"/>
      <c r="D20" s="41"/>
      <c r="E20" s="41"/>
      <c r="F20" s="41"/>
      <c r="G20" s="41"/>
      <c r="H20" s="41"/>
    </row>
    <row r="21" spans="1:8" ht="12.75">
      <c r="A21" s="41"/>
      <c r="B21" s="41"/>
      <c r="C21" s="41"/>
      <c r="D21" s="41"/>
      <c r="E21" s="41"/>
      <c r="F21" s="41"/>
      <c r="G21" s="41"/>
      <c r="H21" s="41"/>
    </row>
    <row r="22" spans="1:8" ht="12.75">
      <c r="A22" s="41"/>
      <c r="B22" s="41"/>
      <c r="C22" s="41"/>
      <c r="D22" s="41"/>
      <c r="E22" s="41"/>
      <c r="F22" s="41"/>
      <c r="G22" s="41"/>
      <c r="H22" s="41"/>
    </row>
    <row r="23" spans="1:8" ht="12.75">
      <c r="A23" s="41"/>
      <c r="B23" s="41"/>
      <c r="C23" s="41"/>
      <c r="D23" s="41"/>
      <c r="E23" s="41"/>
      <c r="F23" s="41"/>
      <c r="G23" s="41"/>
      <c r="H23" s="41"/>
    </row>
    <row r="24" spans="1:8" ht="12.75">
      <c r="A24" s="41"/>
      <c r="B24" s="41"/>
      <c r="C24" s="41"/>
      <c r="D24" s="41"/>
      <c r="E24" s="41"/>
      <c r="F24" s="41"/>
      <c r="G24" s="41"/>
      <c r="H24" s="41"/>
    </row>
    <row r="25" spans="1:8" ht="12.75">
      <c r="A25" s="41"/>
      <c r="B25" s="41"/>
      <c r="C25" s="41"/>
      <c r="D25" s="41"/>
      <c r="E25" s="41"/>
      <c r="F25" s="41"/>
      <c r="G25" s="41"/>
      <c r="H25" s="41"/>
    </row>
  </sheetData>
  <sheetProtection/>
  <mergeCells count="9">
    <mergeCell ref="G1:H1"/>
    <mergeCell ref="F2:H2"/>
    <mergeCell ref="A3:H3"/>
    <mergeCell ref="A4:H4"/>
    <mergeCell ref="A5:H5"/>
    <mergeCell ref="A7:B7"/>
    <mergeCell ref="C7:C8"/>
    <mergeCell ref="D7:D8"/>
    <mergeCell ref="E7:H7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r:id="rId1"/>
  <colBreaks count="1" manualBreakCount="1">
    <brk id="8" max="1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Татьяна И. Голещихина</cp:lastModifiedBy>
  <cp:lastPrinted>2017-03-29T02:16:44Z</cp:lastPrinted>
  <dcterms:created xsi:type="dcterms:W3CDTF">2002-03-11T10:22:12Z</dcterms:created>
  <dcterms:modified xsi:type="dcterms:W3CDTF">2017-04-07T04:36:51Z</dcterms:modified>
  <cp:category/>
  <cp:version/>
  <cp:contentType/>
  <cp:contentStatus/>
</cp:coreProperties>
</file>